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-60" windowWidth="16950" windowHeight="14295" activeTab="1"/>
  </bookViews>
  <sheets>
    <sheet name="rekapitulace" sheetId="7" r:id="rId1"/>
    <sheet name="stavebni" sheetId="8" r:id="rId2"/>
    <sheet name="silnoproud" sheetId="9" r:id="rId3"/>
    <sheet name="ZTI" sheetId="4" r:id="rId4"/>
  </sheets>
  <definedNames>
    <definedName name="_xlnm.Print_Area" localSheetId="0">rekapitulace!$A$1:$C$15</definedName>
    <definedName name="_xlnm.Print_Area" localSheetId="1">stavebni!$A$1:$F$46</definedName>
    <definedName name="_xlnm.Print_Area" localSheetId="3">ZTI!$A$1:$F$24</definedName>
  </definedNames>
  <calcPr calcId="125725"/>
</workbook>
</file>

<file path=xl/calcChain.xml><?xml version="1.0" encoding="utf-8"?>
<calcChain xmlns="http://schemas.openxmlformats.org/spreadsheetml/2006/main">
  <c r="F31" i="8"/>
  <c r="F34"/>
  <c r="F36"/>
  <c r="F26"/>
  <c r="F20"/>
  <c r="F19"/>
  <c r="F35"/>
  <c r="F25"/>
  <c r="F24"/>
  <c r="F23"/>
  <c r="F22"/>
  <c r="F21"/>
  <c r="F15"/>
  <c r="F18"/>
  <c r="F17"/>
  <c r="F9"/>
  <c r="F13"/>
  <c r="F8"/>
  <c r="F23" i="9"/>
  <c r="F22"/>
  <c r="F21"/>
  <c r="F20"/>
  <c r="F19"/>
  <c r="F18"/>
  <c r="F15"/>
  <c r="F14"/>
  <c r="C12"/>
  <c r="F11"/>
  <c r="F10"/>
  <c r="F9"/>
  <c r="F6"/>
  <c r="F5"/>
  <c r="F7" l="1"/>
  <c r="F16"/>
  <c r="F24"/>
  <c r="F12"/>
  <c r="F14" i="8"/>
  <c r="F19" i="4"/>
  <c r="F18"/>
  <c r="F17"/>
  <c r="F15"/>
  <c r="F14"/>
  <c r="F11"/>
  <c r="F10"/>
  <c r="F7"/>
  <c r="F41" i="8"/>
  <c r="F40"/>
  <c r="F38"/>
  <c r="F39"/>
  <c r="F37"/>
  <c r="F33"/>
  <c r="F32"/>
  <c r="F30"/>
  <c r="F29"/>
  <c r="F28"/>
  <c r="F27"/>
  <c r="F12"/>
  <c r="F16"/>
  <c r="F11"/>
  <c r="F10"/>
  <c r="F7"/>
  <c r="F6"/>
  <c r="F25" i="9" l="1"/>
  <c r="F20" i="4"/>
  <c r="F42" i="8"/>
  <c r="C7" i="7" s="1"/>
  <c r="F2" i="9" l="1"/>
  <c r="C9" i="7"/>
  <c r="C8"/>
  <c r="C10" l="1"/>
  <c r="C11" s="1"/>
  <c r="C12" s="1"/>
</calcChain>
</file>

<file path=xl/sharedStrings.xml><?xml version="1.0" encoding="utf-8"?>
<sst xmlns="http://schemas.openxmlformats.org/spreadsheetml/2006/main" count="166" uniqueCount="103">
  <si>
    <t>Kč celkem</t>
  </si>
  <si>
    <t>CELKEM</t>
  </si>
  <si>
    <t>Jednotka</t>
  </si>
  <si>
    <t>Počet jednotek</t>
  </si>
  <si>
    <t>Kč za jednotku</t>
  </si>
  <si>
    <t>Popis</t>
  </si>
  <si>
    <t>ks</t>
  </si>
  <si>
    <t>m</t>
  </si>
  <si>
    <t>Stavební práce a ZTI</t>
  </si>
  <si>
    <t>m2</t>
  </si>
  <si>
    <t>otlučení omítky</t>
  </si>
  <si>
    <t>m3</t>
  </si>
  <si>
    <t>Zaomítání drážek pro potrubí</t>
  </si>
  <si>
    <t>Bourání zdiva z CP nebo VP</t>
  </si>
  <si>
    <t>obezdění vany z tvárnic Ytong, tl. 50mm</t>
  </si>
  <si>
    <t>Stavební práce</t>
  </si>
  <si>
    <t>Osazování ocelových válcovaných nosníků na zdivu I, IE, U, UE nebo L do č 22</t>
  </si>
  <si>
    <t>t</t>
  </si>
  <si>
    <t>Montáž dveřních křídel dřevěných nebo plastových otevíravých do ocelové zárubně povrchově upravených jednokřídlových, šířky do 800 mm</t>
  </si>
  <si>
    <t>KALIZACE</t>
  </si>
  <si>
    <t>VODOVOD</t>
  </si>
  <si>
    <t>Plastový systém lisovaný včetně tvarovek,fitinek,spojek a propojovacích prvků,pomocných konstrukcí,táhel,korýtek a řešení kompenzace atest výrobku pro osazení a rozvody vody v ČR tlaková řada od PN16 do PN25 vícevrstvý roztažnost materiálu 0,026 mm.K</t>
  </si>
  <si>
    <t>DN 15 vnitřní  (d20/2,3  vnější)</t>
  </si>
  <si>
    <t>D+M Tepelná izolace pro potrubí  s uzavřenou strukturou buněk v souladu s ustanovením vyhlášky 193/2007 SB - MPO-kompletní vč.upevňovacích pásků do systému - pro potrubí d20 do d25</t>
  </si>
  <si>
    <t>D+M Uzavírací armatury - kulové kohouty- kompletní vč.všech protišroubení ,podložek,těsnění,plynulé ovládání armatury obsluhou v souladu s ČSN 736660 čl.77 jako zajištění proti tlakovým rázům v systému</t>
  </si>
  <si>
    <t>ZAŘIZOVACÍ PŘEDMĚTY</t>
  </si>
  <si>
    <t>D+M Umyvadlo velké 550mm -  keramické umyvadlo včetně nosné konstrukce ,kotvících šroubů,sifonu s přípravou pro osazení zákrytu zápachové uzávěrky- rozteč rozet armatur upravena i pro dodatečné vsazení zákrytu sifonu(polonoha)</t>
  </si>
  <si>
    <t>Ovládací prvky - baterie - evropský standard - keramická kartuše - chrom kompletní sestava včetně propojovacích pancéřových hadiček,či trubiček dle typu,kotvících prvků</t>
  </si>
  <si>
    <t xml:space="preserve">Umyvadlová bat.stojánková - páková </t>
  </si>
  <si>
    <t xml:space="preserve">Sprchová baterie nástěnná vč.hadicové sprchy a tyče </t>
  </si>
  <si>
    <t>Rohové ventily pro baterie a volně umístěné nádržky sestava ventilu s integrovaným sítkem a propojkou na pancéřovou hadici či trubičku osazované baterie</t>
  </si>
  <si>
    <t>Rekapitulace</t>
  </si>
  <si>
    <t>ZTI a plynovod</t>
  </si>
  <si>
    <t>Elektroinstalace</t>
  </si>
  <si>
    <t>Kč</t>
  </si>
  <si>
    <t>D+M plastová revizní dvířka na vodoměr 320x170mm</t>
  </si>
  <si>
    <t>Základní akrylátová jednonásobná penetrace podkladu v místnostech výšky do 3,80m</t>
  </si>
  <si>
    <t>Dvojnásobné bílé malby ze směsí za mokra výborně otěruvzdorných v místnostech výšky do 3,80 m</t>
  </si>
  <si>
    <t>DPH 15%</t>
  </si>
  <si>
    <t>CELKEM S DPH 15%</t>
  </si>
  <si>
    <r>
      <t xml:space="preserve">D+M </t>
    </r>
    <r>
      <rPr>
        <b/>
        <sz val="10"/>
        <rFont val="Arial"/>
        <family val="2"/>
        <charset val="238"/>
      </rPr>
      <t>Připojovací potrubí standardu HT</t>
    </r>
    <r>
      <rPr>
        <sz val="10"/>
        <rFont val="Arial"/>
        <family val="2"/>
        <charset val="238"/>
      </rPr>
      <t xml:space="preserve"> - hrdlové  standardní výrobek včetně tvarovek,kotvících prvků,objímek v profilech  DN50</t>
    </r>
  </si>
  <si>
    <t>Technický popis</t>
  </si>
  <si>
    <t>MJ</t>
  </si>
  <si>
    <t>Výměra celkem</t>
  </si>
  <si>
    <t>J.c. montáž</t>
  </si>
  <si>
    <t>J.c. dodávka</t>
  </si>
  <si>
    <t>Cena</t>
  </si>
  <si>
    <t>Příloha souhrnného kontrolního rozpočtu                                                                 – SILNOPROUDÁ ELEKTROTECHNIKA</t>
  </si>
  <si>
    <t>Kabelové rozvody</t>
  </si>
  <si>
    <t>Kabelové rozvody-celkem</t>
  </si>
  <si>
    <t>Koncové elementy</t>
  </si>
  <si>
    <t>Koncové prvky-celkem</t>
  </si>
  <si>
    <t>Kabelové trasy</t>
  </si>
  <si>
    <t>Krabice odbočná se svorkovnicí, Ø 68mm</t>
  </si>
  <si>
    <t>Krabice přístrojová bez víčka, Ø 68mm</t>
  </si>
  <si>
    <t>Kabelové trasy-celkem</t>
  </si>
  <si>
    <t>Ostatní materiál a montáže</t>
  </si>
  <si>
    <t>Drobný montážní materiál (stahovací pásky, sádra, ...)</t>
  </si>
  <si>
    <t>kpl</t>
  </si>
  <si>
    <t>Drážkování do zdi</t>
  </si>
  <si>
    <t>Průraz stropy</t>
  </si>
  <si>
    <t>Zednické přípomoce</t>
  </si>
  <si>
    <t>Revize</t>
  </si>
  <si>
    <t>Demontáže</t>
  </si>
  <si>
    <t>Ostatní materiál a montáže-celkem</t>
  </si>
  <si>
    <t>Celkem</t>
  </si>
  <si>
    <t>Vypínač 1-pólový - ABB Classic</t>
  </si>
  <si>
    <t>Zásuvka dvojitá komplet 16A/230V - ABB Classic</t>
  </si>
  <si>
    <t xml:space="preserve">D+M Vana 1800x800mm -  plechová vana včetně nosné konstrukce ,kotvících šroubů,sifonu </t>
  </si>
  <si>
    <t>ocel profilová L60/60/6, v jakosti 11 375</t>
  </si>
  <si>
    <t>Odstranění betonové mazaniny tl. 40 mm</t>
  </si>
  <si>
    <t>SDK příčka tl 100 mm profil CW+UW 75 impregnované tvrzené desky 2x 12,5,  EI 60 Rw 50 DB</t>
  </si>
  <si>
    <t>SDK příčka tl 100 mm profil CW+UW 75 impregnované desky 2x 12,5,  EI 60 Rw 43 DB</t>
  </si>
  <si>
    <t xml:space="preserve">SDK podhledy a předstěny profil CD 60 +UD 28 impregnované desky 12,5 </t>
  </si>
  <si>
    <t>Odstranění dřevěného obkladu a podhledu</t>
  </si>
  <si>
    <t>Mtž desek z minerální vlny tl. 50 mm mezi krokve</t>
  </si>
  <si>
    <t>Desky z minerální vlny tl. 50 mm</t>
  </si>
  <si>
    <t>SDK podhled profil CD 60 +UD 28 desky 12,5  - 2np</t>
  </si>
  <si>
    <t>Mtž podkladních podlahových desek z hobry</t>
  </si>
  <si>
    <t>Desky hobra tl. 10mm</t>
  </si>
  <si>
    <t>Mtž podkladních podlahových OSB desek pero drážka 2x15mm</t>
  </si>
  <si>
    <t>OSB desky pero-drážka tl. 15mm</t>
  </si>
  <si>
    <t>ocelová zárubeň pro dveře vnitřní  1křídlové 60x190 cm, 04/P, vč nátěru</t>
  </si>
  <si>
    <t>montáž stávajících dřevěných obložkových zárubní a dveří 860/2050</t>
  </si>
  <si>
    <t xml:space="preserve">Praha, listopad 2018                                               </t>
  </si>
  <si>
    <t>Zúžení stávající dřevěných žebříkových schodů na půdu z 705mm na 400mm, dl. 3,4 m, 9 stupňů</t>
  </si>
  <si>
    <t>D+M odvětrání WC - axiální ventilátor 130 m3/h s čas. spínačem, potrubí prům. 100 mm, dl. 450mm, vč. Kolena 90°</t>
  </si>
  <si>
    <t>Mtž parozábrany do SDK podhledu, do příčky a do předstěn</t>
  </si>
  <si>
    <t>Parotěsná ALU fólie</t>
  </si>
  <si>
    <t>Instalace NN</t>
  </si>
  <si>
    <t>Zásuvka jednoduchá komplet 16A/230V IP44 - ABB Classic</t>
  </si>
  <si>
    <t>CYKY 3x1,5 - jen montáž</t>
  </si>
  <si>
    <t>CYKY 3x2,5 - jen montáž</t>
  </si>
  <si>
    <t xml:space="preserve">Praha, listopad 2018                                                </t>
  </si>
  <si>
    <t>D+M plastová revizní dvířka k odvětrávací hlavici kanalizace 100x100mm</t>
  </si>
  <si>
    <t>D+M kombinované trubkové otopné těleso KORALUX LINEAR CLASSIC - M 1820/750 s el. topným tělesem EL.07 s integrovaným regulátorem teploty</t>
  </si>
  <si>
    <t>D+M hydroizolační stěrky pod keramický obklad a dlažbu</t>
  </si>
  <si>
    <t>Stavba: Stavební úpravy rodinného domu, Praha 3</t>
  </si>
  <si>
    <t>Obklad keramický v koupelně a WC 400x200 (3np)</t>
  </si>
  <si>
    <t>Mtž obkladů vnitřních stěn z dlaždic keramických 400x200 do tmele</t>
  </si>
  <si>
    <t>Dlažba keramická typ TAURUS 400x400mm (koupelna 3np)</t>
  </si>
  <si>
    <t>Mtž podlah z dlaždic keramických 400x400 do tmele</t>
  </si>
  <si>
    <t>Mtž plovoucí laminované podlahy</t>
  </si>
</sst>
</file>

<file path=xl/styles.xml><?xml version="1.0" encoding="utf-8"?>
<styleSheet xmlns="http://schemas.openxmlformats.org/spreadsheetml/2006/main">
  <numFmts count="11">
    <numFmt numFmtId="8" formatCode="#,##0.00\ &quot;Kč&quot;;[Red]\-#,##0.00\ &quot;Kč&quot;"/>
    <numFmt numFmtId="164" formatCode="#,##0.00\ &quot;Kč&quot;"/>
    <numFmt numFmtId="165" formatCode="0.000"/>
    <numFmt numFmtId="166" formatCode="\ #,##0&quot;. &quot;;&quot;&quot;;&quot;&quot;;@\ "/>
    <numFmt numFmtId="167" formatCode="_(#,##0\._);;;_(@_)"/>
    <numFmt numFmtId="168" formatCode="_(#,##0.0??;[Red]&quot;- &quot;#,##0.0??;[Blue]\–???;_(@_)"/>
    <numFmt numFmtId="169" formatCode="_(#,##0.00_);[Red]&quot;- &quot;#,##0.00_);[Blue]\–??;_(@_)"/>
    <numFmt numFmtId="170" formatCode="_(#,##0_);[Red]&quot;- &quot;#,##0_);[Blue]\–??;_(@_)"/>
    <numFmt numFmtId="171" formatCode="_(#,##0.00_);[Red]&quot;- &quot;#,##0.00_);\–??;_(@_)"/>
    <numFmt numFmtId="172" formatCode="_(#,##0_);[Red]&quot;- &quot;#,##0_);\–??;_(@_)"/>
    <numFmt numFmtId="173" formatCode="_(#,##0.0??;&quot;- &quot;#,##0.0??;\–???;_(@_)"/>
  </numFmts>
  <fonts count="23">
    <font>
      <sz val="10"/>
      <name val="Arial CE"/>
      <family val="2"/>
      <charset val="238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Sans EE"/>
      <charset val="238"/>
    </font>
    <font>
      <b/>
      <sz val="9"/>
      <color indexed="18"/>
      <name val="Arial"/>
      <family val="2"/>
      <charset val="238"/>
    </font>
    <font>
      <b/>
      <sz val="12"/>
      <color indexed="28"/>
      <name val="Arial CE"/>
      <family val="2"/>
      <charset val="238"/>
    </font>
    <font>
      <sz val="12"/>
      <color indexed="28"/>
      <name val="Arial CE"/>
      <family val="2"/>
      <charset val="238"/>
    </font>
    <font>
      <b/>
      <sz val="14"/>
      <color indexed="28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0"/>
        <bgColor indexed="49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</borders>
  <cellStyleXfs count="2">
    <xf numFmtId="0" fontId="0" fillId="0" borderId="0"/>
    <xf numFmtId="0" fontId="7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top" wrapText="1"/>
    </xf>
    <xf numFmtId="165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top" wrapText="1"/>
    </xf>
    <xf numFmtId="0" fontId="7" fillId="0" borderId="2" xfId="0" applyFont="1" applyBorder="1" applyAlignment="1">
      <alignment vertical="top" wrapText="1"/>
    </xf>
    <xf numFmtId="8" fontId="10" fillId="0" borderId="2" xfId="0" applyNumberFormat="1" applyFont="1" applyBorder="1"/>
    <xf numFmtId="2" fontId="7" fillId="2" borderId="2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top" wrapText="1"/>
    </xf>
    <xf numFmtId="165" fontId="7" fillId="0" borderId="2" xfId="0" applyNumberFormat="1" applyFont="1" applyFill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49" fontId="11" fillId="4" borderId="3" xfId="0" applyNumberFormat="1" applyFont="1" applyFill="1" applyBorder="1" applyAlignment="1">
      <alignment wrapText="1"/>
    </xf>
    <xf numFmtId="49" fontId="11" fillId="4" borderId="3" xfId="0" applyNumberFormat="1" applyFont="1" applyFill="1" applyBorder="1" applyAlignment="1">
      <alignment horizontal="center" wrapText="1"/>
    </xf>
    <xf numFmtId="49" fontId="11" fillId="4" borderId="3" xfId="0" applyNumberFormat="1" applyFont="1" applyFill="1" applyBorder="1" applyAlignment="1">
      <alignment horizontal="right" wrapText="1"/>
    </xf>
    <xf numFmtId="166" fontId="12" fillId="4" borderId="0" xfId="0" applyNumberFormat="1" applyFont="1" applyFill="1" applyBorder="1" applyAlignment="1">
      <alignment horizontal="center" vertical="center" wrapText="1"/>
    </xf>
    <xf numFmtId="167" fontId="13" fillId="4" borderId="0" xfId="0" applyNumberFormat="1" applyFont="1" applyFill="1" applyBorder="1" applyAlignment="1">
      <alignment horizontal="left"/>
    </xf>
    <xf numFmtId="168" fontId="13" fillId="4" borderId="0" xfId="0" applyNumberFormat="1" applyFont="1" applyFill="1" applyBorder="1" applyAlignment="1">
      <alignment horizontal="right"/>
    </xf>
    <xf numFmtId="169" fontId="13" fillId="4" borderId="0" xfId="0" applyNumberFormat="1" applyFont="1" applyFill="1" applyBorder="1" applyAlignment="1" applyProtection="1">
      <alignment horizontal="right"/>
      <protection locked="0"/>
    </xf>
    <xf numFmtId="170" fontId="14" fillId="4" borderId="0" xfId="0" applyNumberFormat="1" applyFont="1" applyFill="1" applyBorder="1" applyAlignment="1">
      <alignment horizontal="right"/>
    </xf>
    <xf numFmtId="167" fontId="15" fillId="0" borderId="4" xfId="0" applyNumberFormat="1" applyFont="1" applyFill="1" applyBorder="1" applyAlignment="1">
      <alignment horizontal="left" vertical="center" wrapText="1"/>
    </xf>
    <xf numFmtId="167" fontId="16" fillId="0" borderId="4" xfId="0" applyNumberFormat="1" applyFont="1" applyFill="1" applyBorder="1" applyAlignment="1">
      <alignment horizontal="left"/>
    </xf>
    <xf numFmtId="168" fontId="16" fillId="0" borderId="4" xfId="0" applyNumberFormat="1" applyFont="1" applyFill="1" applyBorder="1" applyAlignment="1">
      <alignment horizontal="right"/>
    </xf>
    <xf numFmtId="171" fontId="17" fillId="0" borderId="4" xfId="0" applyNumberFormat="1" applyFont="1" applyFill="1" applyBorder="1" applyAlignment="1">
      <alignment horizontal="right" vertical="top"/>
    </xf>
    <xf numFmtId="172" fontId="17" fillId="0" borderId="4" xfId="0" applyNumberFormat="1" applyFont="1" applyFill="1" applyBorder="1" applyAlignment="1">
      <alignment horizontal="right" vertical="top"/>
    </xf>
    <xf numFmtId="167" fontId="18" fillId="0" borderId="0" xfId="0" applyNumberFormat="1" applyFont="1" applyFill="1" applyBorder="1" applyAlignment="1">
      <alignment horizontal="left" vertical="center"/>
    </xf>
    <xf numFmtId="0" fontId="19" fillId="0" borderId="4" xfId="1" applyFont="1" applyFill="1" applyBorder="1" applyAlignment="1" applyProtection="1">
      <alignment vertical="top"/>
      <protection locked="0"/>
    </xf>
    <xf numFmtId="49" fontId="17" fillId="0" borderId="4" xfId="0" applyNumberFormat="1" applyFont="1" applyFill="1" applyBorder="1" applyAlignment="1">
      <alignment horizontal="center" vertical="top"/>
    </xf>
    <xf numFmtId="173" fontId="20" fillId="0" borderId="5" xfId="0" applyNumberFormat="1" applyFont="1" applyFill="1" applyBorder="1" applyAlignment="1">
      <alignment horizontal="right" vertical="top"/>
    </xf>
    <xf numFmtId="172" fontId="21" fillId="0" borderId="4" xfId="0" applyNumberFormat="1" applyFont="1" applyFill="1" applyBorder="1" applyAlignment="1">
      <alignment horizontal="right" vertical="top"/>
    </xf>
    <xf numFmtId="167" fontId="18" fillId="0" borderId="6" xfId="0" applyNumberFormat="1" applyFont="1" applyFill="1" applyBorder="1" applyAlignment="1">
      <alignment horizontal="left" vertical="center"/>
    </xf>
    <xf numFmtId="167" fontId="18" fillId="0" borderId="7" xfId="0" applyNumberFormat="1" applyFont="1" applyFill="1" applyBorder="1" applyAlignment="1">
      <alignment horizontal="left" vertical="center"/>
    </xf>
    <xf numFmtId="173" fontId="20" fillId="0" borderId="4" xfId="0" applyNumberFormat="1" applyFont="1" applyFill="1" applyBorder="1" applyAlignment="1">
      <alignment horizontal="right" vertical="top"/>
    </xf>
    <xf numFmtId="173" fontId="19" fillId="0" borderId="4" xfId="1" applyNumberFormat="1" applyFont="1" applyFill="1" applyBorder="1" applyAlignment="1" applyProtection="1">
      <alignment vertical="top"/>
      <protection locked="0"/>
    </xf>
    <xf numFmtId="167" fontId="18" fillId="0" borderId="4" xfId="0" applyNumberFormat="1" applyFont="1" applyFill="1" applyBorder="1" applyAlignment="1">
      <alignment horizontal="left" vertical="center"/>
    </xf>
    <xf numFmtId="167" fontId="18" fillId="0" borderId="4" xfId="0" applyNumberFormat="1" applyFont="1" applyFill="1" applyBorder="1" applyAlignment="1">
      <alignment horizontal="left"/>
    </xf>
    <xf numFmtId="168" fontId="18" fillId="0" borderId="4" xfId="0" applyNumberFormat="1" applyFont="1" applyFill="1" applyBorder="1" applyAlignment="1">
      <alignment horizontal="right"/>
    </xf>
    <xf numFmtId="167" fontId="22" fillId="0" borderId="4" xfId="0" applyNumberFormat="1" applyFont="1" applyFill="1" applyBorder="1" applyAlignment="1">
      <alignment horizontal="left" vertical="center" wrapText="1"/>
    </xf>
    <xf numFmtId="0" fontId="19" fillId="0" borderId="4" xfId="1" applyFont="1" applyFill="1" applyBorder="1" applyAlignment="1" applyProtection="1">
      <alignment vertical="top" wrapText="1"/>
      <protection locked="0"/>
    </xf>
    <xf numFmtId="0" fontId="19" fillId="5" borderId="4" xfId="1" applyFont="1" applyFill="1" applyBorder="1" applyAlignment="1" applyProtection="1">
      <alignment vertical="center" wrapText="1"/>
      <protection locked="0"/>
    </xf>
    <xf numFmtId="49" fontId="17" fillId="5" borderId="4" xfId="0" applyNumberFormat="1" applyFont="1" applyFill="1" applyBorder="1" applyAlignment="1">
      <alignment horizontal="center" vertical="center"/>
    </xf>
    <xf numFmtId="173" fontId="20" fillId="5" borderId="4" xfId="0" applyNumberFormat="1" applyFont="1" applyFill="1" applyBorder="1" applyAlignment="1">
      <alignment horizontal="right" vertical="center"/>
    </xf>
    <xf numFmtId="171" fontId="17" fillId="5" borderId="4" xfId="0" applyNumberFormat="1" applyFont="1" applyFill="1" applyBorder="1" applyAlignment="1">
      <alignment horizontal="right" vertical="center"/>
    </xf>
    <xf numFmtId="172" fontId="21" fillId="5" borderId="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justify"/>
    </xf>
    <xf numFmtId="0" fontId="7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justify"/>
    </xf>
  </cellXfs>
  <cellStyles count="2">
    <cellStyle name="normální" xfId="0" builtinId="0"/>
    <cellStyle name="normální_SK I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Normal="100" zoomScaleSheetLayoutView="100" workbookViewId="0">
      <selection activeCell="A4" sqref="A4"/>
    </sheetView>
  </sheetViews>
  <sheetFormatPr defaultRowHeight="12.75"/>
  <cols>
    <col min="1" max="1" width="4.7109375" customWidth="1"/>
    <col min="2" max="2" width="69.42578125" customWidth="1"/>
    <col min="3" max="3" width="26.85546875" customWidth="1"/>
  </cols>
  <sheetData>
    <row r="1" spans="1:4" ht="24" customHeight="1">
      <c r="A1" s="63" t="s">
        <v>31</v>
      </c>
      <c r="B1" s="64"/>
      <c r="C1" s="64"/>
      <c r="D1" s="64"/>
    </row>
    <row r="2" spans="1:4" ht="18.600000000000001" customHeight="1">
      <c r="A2" s="1"/>
    </row>
    <row r="3" spans="1:4" ht="18.600000000000001" customHeight="1">
      <c r="A3" s="65" t="s">
        <v>97</v>
      </c>
      <c r="B3" s="66"/>
    </row>
    <row r="4" spans="1:4" ht="18" customHeight="1">
      <c r="A4" s="2"/>
    </row>
    <row r="5" spans="1:4" ht="18.600000000000001" customHeight="1">
      <c r="A5" s="11"/>
      <c r="B5" s="13"/>
      <c r="C5" s="4"/>
    </row>
    <row r="6" spans="1:4" ht="18.600000000000001" customHeight="1">
      <c r="A6" s="12"/>
      <c r="B6" s="14" t="s">
        <v>5</v>
      </c>
      <c r="C6" s="16" t="s">
        <v>34</v>
      </c>
    </row>
    <row r="7" spans="1:4" ht="15" customHeight="1">
      <c r="A7" s="17">
        <v>1</v>
      </c>
      <c r="B7" s="23" t="s">
        <v>15</v>
      </c>
      <c r="C7" s="24">
        <f>stavebni!F42</f>
        <v>0</v>
      </c>
    </row>
    <row r="8" spans="1:4" ht="15" customHeight="1">
      <c r="A8" s="17">
        <v>2</v>
      </c>
      <c r="B8" s="23" t="s">
        <v>32</v>
      </c>
      <c r="C8" s="24">
        <f>ZTI!F20</f>
        <v>0</v>
      </c>
    </row>
    <row r="9" spans="1:4" ht="15" customHeight="1">
      <c r="A9" s="17">
        <v>4</v>
      </c>
      <c r="B9" s="23" t="s">
        <v>33</v>
      </c>
      <c r="C9" s="24">
        <f>silnoproud!F25</f>
        <v>0</v>
      </c>
    </row>
    <row r="10" spans="1:4" ht="18.600000000000001" customHeight="1">
      <c r="A10" s="10"/>
      <c r="B10" s="13" t="s">
        <v>1</v>
      </c>
      <c r="C10" s="4">
        <f>SUM(C7:C9)</f>
        <v>0</v>
      </c>
    </row>
    <row r="11" spans="1:4" ht="18.600000000000001" customHeight="1">
      <c r="A11" s="9"/>
      <c r="B11" s="13" t="s">
        <v>38</v>
      </c>
      <c r="C11" s="4">
        <f>PRODUCT(0.15,C10)</f>
        <v>0</v>
      </c>
    </row>
    <row r="12" spans="1:4" ht="18.600000000000001" customHeight="1">
      <c r="A12" s="11"/>
      <c r="B12" s="13" t="s">
        <v>39</v>
      </c>
      <c r="C12" s="4">
        <f>SUM(C10:C11)</f>
        <v>0</v>
      </c>
    </row>
    <row r="13" spans="1:4" ht="18.600000000000001" customHeight="1">
      <c r="A13" s="11"/>
      <c r="B13" s="13"/>
      <c r="C13" s="4"/>
    </row>
    <row r="14" spans="1:4" ht="18.600000000000001" customHeight="1">
      <c r="A14" s="67" t="s">
        <v>93</v>
      </c>
      <c r="B14" s="66"/>
    </row>
    <row r="15" spans="1:4" ht="18.600000000000001" customHeight="1">
      <c r="A15" s="67"/>
      <c r="B15" s="66"/>
    </row>
    <row r="16" spans="1:4" ht="23.45" customHeight="1"/>
    <row r="17" ht="23.45" customHeight="1"/>
    <row r="18" ht="23.45" customHeight="1"/>
    <row r="19" ht="23.45" customHeight="1"/>
    <row r="20" ht="23.45" customHeight="1"/>
    <row r="21" ht="23.45" customHeight="1"/>
    <row r="22" ht="23.45" customHeight="1"/>
    <row r="23" ht="23.45" customHeight="1"/>
    <row r="24" ht="23.45" customHeight="1"/>
    <row r="25" ht="23.45" customHeight="1"/>
    <row r="26" ht="23.45" customHeight="1"/>
    <row r="27" ht="23.45" customHeight="1"/>
  </sheetData>
  <mergeCells count="4">
    <mergeCell ref="A1:D1"/>
    <mergeCell ref="A3:B3"/>
    <mergeCell ref="A14:B14"/>
    <mergeCell ref="A15:B15"/>
  </mergeCells>
  <pageMargins left="0.78740157499999996" right="0.78740157499999996" top="0.74" bottom="0.63" header="0.4921259845" footer="0.4921259845"/>
  <pageSetup paperSize="9" scale="83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topLeftCell="A15" zoomScaleNormal="100" zoomScaleSheetLayoutView="100" workbookViewId="0">
      <selection activeCell="D32" sqref="D32"/>
    </sheetView>
  </sheetViews>
  <sheetFormatPr defaultRowHeight="12.75"/>
  <cols>
    <col min="1" max="1" width="4.7109375" customWidth="1"/>
    <col min="2" max="2" width="69.42578125" customWidth="1"/>
    <col min="3" max="3" width="12" style="7" customWidth="1"/>
    <col min="4" max="4" width="17.42578125" customWidth="1"/>
    <col min="5" max="5" width="18.140625" customWidth="1"/>
    <col min="6" max="6" width="26.85546875" customWidth="1"/>
  </cols>
  <sheetData>
    <row r="1" spans="1:7" ht="24" customHeight="1">
      <c r="A1" s="63" t="s">
        <v>15</v>
      </c>
      <c r="B1" s="64"/>
      <c r="C1" s="64"/>
      <c r="D1" s="64"/>
      <c r="E1" s="64"/>
      <c r="F1" s="64"/>
      <c r="G1" s="64"/>
    </row>
    <row r="2" spans="1:7" ht="18.600000000000001" customHeight="1">
      <c r="A2" s="1"/>
    </row>
    <row r="3" spans="1:7" ht="18.600000000000001" customHeight="1">
      <c r="A3" s="65" t="s">
        <v>97</v>
      </c>
      <c r="B3" s="66"/>
      <c r="C3" s="66"/>
      <c r="D3" s="66"/>
      <c r="E3" s="66"/>
    </row>
    <row r="4" spans="1:7" ht="18.600000000000001" customHeight="1">
      <c r="A4" s="2"/>
    </row>
    <row r="5" spans="1:7" ht="18.600000000000001" customHeight="1">
      <c r="A5" s="12"/>
      <c r="B5" s="14" t="s">
        <v>5</v>
      </c>
      <c r="C5" s="15" t="s">
        <v>2</v>
      </c>
      <c r="D5" s="16" t="s">
        <v>3</v>
      </c>
      <c r="E5" s="16" t="s">
        <v>4</v>
      </c>
      <c r="F5" s="16" t="s">
        <v>0</v>
      </c>
    </row>
    <row r="6" spans="1:7" ht="18.600000000000001" customHeight="1">
      <c r="A6" s="17">
        <v>1</v>
      </c>
      <c r="B6" s="18" t="s">
        <v>13</v>
      </c>
      <c r="C6" s="17" t="s">
        <v>11</v>
      </c>
      <c r="D6" s="19">
        <v>0.3</v>
      </c>
      <c r="E6" s="20">
        <v>0</v>
      </c>
      <c r="F6" s="20">
        <f t="shared" ref="F6:F30" si="0">PRODUCT(D6,E6)</f>
        <v>0</v>
      </c>
    </row>
    <row r="7" spans="1:7" ht="18.600000000000001" customHeight="1">
      <c r="A7" s="17">
        <v>2</v>
      </c>
      <c r="B7" s="18" t="s">
        <v>10</v>
      </c>
      <c r="C7" s="17" t="s">
        <v>9</v>
      </c>
      <c r="D7" s="19">
        <v>10.02</v>
      </c>
      <c r="E7" s="20">
        <v>0</v>
      </c>
      <c r="F7" s="20">
        <f t="shared" si="0"/>
        <v>0</v>
      </c>
    </row>
    <row r="8" spans="1:7" ht="18.600000000000001" customHeight="1">
      <c r="A8" s="17">
        <v>3</v>
      </c>
      <c r="B8" s="18" t="s">
        <v>70</v>
      </c>
      <c r="C8" s="17" t="s">
        <v>11</v>
      </c>
      <c r="D8" s="19">
        <v>0.79800000000000004</v>
      </c>
      <c r="E8" s="20">
        <v>0</v>
      </c>
      <c r="F8" s="20">
        <f t="shared" ref="F8" si="1">PRODUCT(D8,E8)</f>
        <v>0</v>
      </c>
    </row>
    <row r="9" spans="1:7" ht="18.600000000000001" customHeight="1">
      <c r="A9" s="17">
        <v>4</v>
      </c>
      <c r="B9" s="18" t="s">
        <v>74</v>
      </c>
      <c r="C9" s="17" t="s">
        <v>9</v>
      </c>
      <c r="D9" s="19">
        <v>9</v>
      </c>
      <c r="E9" s="20">
        <v>0</v>
      </c>
      <c r="F9" s="20">
        <f t="shared" ref="F9" si="2">PRODUCT(D9,E9)</f>
        <v>0</v>
      </c>
    </row>
    <row r="10" spans="1:7" ht="18.600000000000001" customHeight="1">
      <c r="A10" s="17">
        <v>5</v>
      </c>
      <c r="B10" s="18" t="s">
        <v>16</v>
      </c>
      <c r="C10" s="17" t="s">
        <v>17</v>
      </c>
      <c r="D10" s="19">
        <v>1.9099999999999999E-2</v>
      </c>
      <c r="E10" s="20">
        <v>0</v>
      </c>
      <c r="F10" s="20">
        <f>PRODUCT(D10,E10)</f>
        <v>0</v>
      </c>
    </row>
    <row r="11" spans="1:7" ht="18.600000000000001" customHeight="1">
      <c r="A11" s="17">
        <v>6</v>
      </c>
      <c r="B11" s="18" t="s">
        <v>69</v>
      </c>
      <c r="C11" s="17" t="s">
        <v>17</v>
      </c>
      <c r="D11" s="19">
        <v>1.9099999999999999E-2</v>
      </c>
      <c r="E11" s="20">
        <v>0</v>
      </c>
      <c r="F11" s="20">
        <f>PRODUCT(D11,E11)</f>
        <v>0</v>
      </c>
    </row>
    <row r="12" spans="1:7" ht="26.25" customHeight="1">
      <c r="A12" s="17">
        <v>7</v>
      </c>
      <c r="B12" s="28" t="s">
        <v>71</v>
      </c>
      <c r="C12" s="27" t="s">
        <v>9</v>
      </c>
      <c r="D12" s="29">
        <v>11.11</v>
      </c>
      <c r="E12" s="20">
        <v>0</v>
      </c>
      <c r="F12" s="30">
        <f t="shared" si="0"/>
        <v>0</v>
      </c>
    </row>
    <row r="13" spans="1:7" ht="26.25" customHeight="1">
      <c r="A13" s="17">
        <v>8</v>
      </c>
      <c r="B13" s="28" t="s">
        <v>72</v>
      </c>
      <c r="C13" s="27" t="s">
        <v>9</v>
      </c>
      <c r="D13" s="29">
        <v>3.1</v>
      </c>
      <c r="E13" s="20">
        <v>0</v>
      </c>
      <c r="F13" s="30">
        <f t="shared" ref="F13" si="3">PRODUCT(D13,E13)</f>
        <v>0</v>
      </c>
    </row>
    <row r="14" spans="1:7" ht="26.25" customHeight="1">
      <c r="A14" s="17">
        <v>9</v>
      </c>
      <c r="B14" s="28" t="s">
        <v>73</v>
      </c>
      <c r="C14" s="27" t="s">
        <v>9</v>
      </c>
      <c r="D14" s="29">
        <v>17.5</v>
      </c>
      <c r="E14" s="20">
        <v>0</v>
      </c>
      <c r="F14" s="30">
        <f>PRODUCT(D14,E14)</f>
        <v>0</v>
      </c>
    </row>
    <row r="15" spans="1:7" ht="21" customHeight="1">
      <c r="A15" s="17">
        <v>10</v>
      </c>
      <c r="B15" s="28" t="s">
        <v>77</v>
      </c>
      <c r="C15" s="27" t="s">
        <v>9</v>
      </c>
      <c r="D15" s="29">
        <v>4</v>
      </c>
      <c r="E15" s="20">
        <v>0</v>
      </c>
      <c r="F15" s="30">
        <f>PRODUCT(D15,E15)</f>
        <v>0</v>
      </c>
    </row>
    <row r="16" spans="1:7" ht="18.600000000000001" customHeight="1">
      <c r="A16" s="17">
        <v>11</v>
      </c>
      <c r="B16" s="18" t="s">
        <v>14</v>
      </c>
      <c r="C16" s="17" t="s">
        <v>9</v>
      </c>
      <c r="D16" s="19">
        <v>1.1000000000000001</v>
      </c>
      <c r="E16" s="20">
        <v>0</v>
      </c>
      <c r="F16" s="20">
        <f>PRODUCT(D16,E16)</f>
        <v>0</v>
      </c>
    </row>
    <row r="17" spans="1:6" ht="18.600000000000001" customHeight="1">
      <c r="A17" s="17">
        <v>12</v>
      </c>
      <c r="B17" s="28" t="s">
        <v>75</v>
      </c>
      <c r="C17" s="27" t="s">
        <v>9</v>
      </c>
      <c r="D17" s="29">
        <v>6.5</v>
      </c>
      <c r="E17" s="20">
        <v>0</v>
      </c>
      <c r="F17" s="30">
        <f t="shared" ref="F17:F22" si="4">PRODUCT(D17,E17)</f>
        <v>0</v>
      </c>
    </row>
    <row r="18" spans="1:6" ht="18.600000000000001" customHeight="1">
      <c r="A18" s="17">
        <v>13</v>
      </c>
      <c r="B18" s="28" t="s">
        <v>76</v>
      </c>
      <c r="C18" s="27" t="s">
        <v>9</v>
      </c>
      <c r="D18" s="29">
        <v>7.15</v>
      </c>
      <c r="E18" s="20">
        <v>0</v>
      </c>
      <c r="F18" s="30">
        <f t="shared" si="4"/>
        <v>0</v>
      </c>
    </row>
    <row r="19" spans="1:6" ht="18.600000000000001" customHeight="1">
      <c r="A19" s="17">
        <v>14</v>
      </c>
      <c r="B19" s="28" t="s">
        <v>87</v>
      </c>
      <c r="C19" s="27" t="s">
        <v>9</v>
      </c>
      <c r="D19" s="29">
        <v>26.68</v>
      </c>
      <c r="E19" s="20">
        <v>0</v>
      </c>
      <c r="F19" s="30">
        <f t="shared" ref="F19:F20" si="5">PRODUCT(D19,E19)</f>
        <v>0</v>
      </c>
    </row>
    <row r="20" spans="1:6" ht="18.600000000000001" customHeight="1">
      <c r="A20" s="17">
        <v>15</v>
      </c>
      <c r="B20" s="28" t="s">
        <v>88</v>
      </c>
      <c r="C20" s="27" t="s">
        <v>9</v>
      </c>
      <c r="D20" s="29">
        <v>29.347999999999999</v>
      </c>
      <c r="E20" s="20">
        <v>0</v>
      </c>
      <c r="F20" s="30">
        <f t="shared" si="5"/>
        <v>0</v>
      </c>
    </row>
    <row r="21" spans="1:6" ht="18.600000000000001" customHeight="1">
      <c r="A21" s="17">
        <v>16</v>
      </c>
      <c r="B21" s="28" t="s">
        <v>78</v>
      </c>
      <c r="C21" s="27" t="s">
        <v>9</v>
      </c>
      <c r="D21" s="29">
        <v>21.31</v>
      </c>
      <c r="E21" s="20">
        <v>0</v>
      </c>
      <c r="F21" s="30">
        <f t="shared" si="4"/>
        <v>0</v>
      </c>
    </row>
    <row r="22" spans="1:6" ht="18.600000000000001" customHeight="1">
      <c r="A22" s="17">
        <v>17</v>
      </c>
      <c r="B22" s="28" t="s">
        <v>79</v>
      </c>
      <c r="C22" s="27" t="s">
        <v>9</v>
      </c>
      <c r="D22" s="29">
        <v>23.440999999999999</v>
      </c>
      <c r="E22" s="20">
        <v>0</v>
      </c>
      <c r="F22" s="30">
        <f t="shared" si="4"/>
        <v>0</v>
      </c>
    </row>
    <row r="23" spans="1:6" ht="18.600000000000001" customHeight="1">
      <c r="A23" s="17">
        <v>18</v>
      </c>
      <c r="B23" s="28" t="s">
        <v>80</v>
      </c>
      <c r="C23" s="27" t="s">
        <v>9</v>
      </c>
      <c r="D23" s="29">
        <v>21.31</v>
      </c>
      <c r="E23" s="20">
        <v>0</v>
      </c>
      <c r="F23" s="30">
        <f t="shared" ref="F23:F26" si="6">PRODUCT(D23,E23)</f>
        <v>0</v>
      </c>
    </row>
    <row r="24" spans="1:6" ht="18.600000000000001" customHeight="1">
      <c r="A24" s="17">
        <v>19</v>
      </c>
      <c r="B24" s="28" t="s">
        <v>81</v>
      </c>
      <c r="C24" s="27" t="s">
        <v>9</v>
      </c>
      <c r="D24" s="29">
        <v>46.881999999999998</v>
      </c>
      <c r="E24" s="20">
        <v>0</v>
      </c>
      <c r="F24" s="30">
        <f t="shared" si="6"/>
        <v>0</v>
      </c>
    </row>
    <row r="25" spans="1:6" ht="31.5" customHeight="1">
      <c r="A25" s="17">
        <v>20</v>
      </c>
      <c r="B25" s="28" t="s">
        <v>85</v>
      </c>
      <c r="C25" s="27" t="s">
        <v>6</v>
      </c>
      <c r="D25" s="29">
        <v>1</v>
      </c>
      <c r="E25" s="20">
        <v>0</v>
      </c>
      <c r="F25" s="30">
        <f t="shared" ref="F25" si="7">PRODUCT(D25,E25)</f>
        <v>0</v>
      </c>
    </row>
    <row r="26" spans="1:6" ht="18.600000000000001" customHeight="1">
      <c r="A26" s="17">
        <v>21</v>
      </c>
      <c r="B26" s="28" t="s">
        <v>96</v>
      </c>
      <c r="C26" s="27" t="s">
        <v>9</v>
      </c>
      <c r="D26" s="29">
        <v>38.770000000000003</v>
      </c>
      <c r="E26" s="20">
        <v>0</v>
      </c>
      <c r="F26" s="30">
        <f t="shared" si="6"/>
        <v>0</v>
      </c>
    </row>
    <row r="27" spans="1:6" ht="18.600000000000001" customHeight="1">
      <c r="A27" s="17">
        <v>22</v>
      </c>
      <c r="B27" s="28" t="s">
        <v>99</v>
      </c>
      <c r="C27" s="27" t="s">
        <v>9</v>
      </c>
      <c r="D27" s="29">
        <v>31.4</v>
      </c>
      <c r="E27" s="20">
        <v>0</v>
      </c>
      <c r="F27" s="30">
        <f t="shared" si="0"/>
        <v>0</v>
      </c>
    </row>
    <row r="28" spans="1:6" ht="18.600000000000001" customHeight="1">
      <c r="A28" s="17">
        <v>23</v>
      </c>
      <c r="B28" s="28" t="s">
        <v>98</v>
      </c>
      <c r="C28" s="27" t="s">
        <v>9</v>
      </c>
      <c r="D28" s="29">
        <v>34.54</v>
      </c>
      <c r="E28" s="20">
        <v>0</v>
      </c>
      <c r="F28" s="30">
        <f t="shared" si="0"/>
        <v>0</v>
      </c>
    </row>
    <row r="29" spans="1:6" ht="18.600000000000001" customHeight="1">
      <c r="A29" s="17">
        <v>24</v>
      </c>
      <c r="B29" s="28" t="s">
        <v>101</v>
      </c>
      <c r="C29" s="27" t="s">
        <v>9</v>
      </c>
      <c r="D29" s="29">
        <v>7.37</v>
      </c>
      <c r="E29" s="20">
        <v>0</v>
      </c>
      <c r="F29" s="30">
        <f t="shared" si="0"/>
        <v>0</v>
      </c>
    </row>
    <row r="30" spans="1:6" ht="16.5" customHeight="1">
      <c r="A30" s="17">
        <v>25</v>
      </c>
      <c r="B30" s="28" t="s">
        <v>100</v>
      </c>
      <c r="C30" s="27" t="s">
        <v>9</v>
      </c>
      <c r="D30" s="29">
        <v>8.1069999999999993</v>
      </c>
      <c r="E30" s="20">
        <v>0</v>
      </c>
      <c r="F30" s="30">
        <f t="shared" si="0"/>
        <v>0</v>
      </c>
    </row>
    <row r="31" spans="1:6" ht="18.600000000000001" customHeight="1">
      <c r="A31" s="17">
        <v>26</v>
      </c>
      <c r="B31" s="28" t="s">
        <v>102</v>
      </c>
      <c r="C31" s="27" t="s">
        <v>9</v>
      </c>
      <c r="D31" s="29">
        <v>23.76</v>
      </c>
      <c r="E31" s="20">
        <v>0</v>
      </c>
      <c r="F31" s="30">
        <f t="shared" ref="F31" si="8">PRODUCT(D31,E31)</f>
        <v>0</v>
      </c>
    </row>
    <row r="32" spans="1:6" ht="18.600000000000001" customHeight="1">
      <c r="A32" s="17">
        <v>27</v>
      </c>
      <c r="B32" s="28" t="s">
        <v>12</v>
      </c>
      <c r="C32" s="27" t="s">
        <v>7</v>
      </c>
      <c r="D32" s="29">
        <v>2</v>
      </c>
      <c r="E32" s="20">
        <v>0</v>
      </c>
      <c r="F32" s="30">
        <f t="shared" ref="F32:F41" si="9">PRODUCT(D32,E32)</f>
        <v>0</v>
      </c>
    </row>
    <row r="33" spans="1:6" ht="18.600000000000001" customHeight="1">
      <c r="A33" s="17">
        <v>28</v>
      </c>
      <c r="B33" s="28" t="s">
        <v>35</v>
      </c>
      <c r="C33" s="27" t="s">
        <v>6</v>
      </c>
      <c r="D33" s="29">
        <v>1</v>
      </c>
      <c r="E33" s="20">
        <v>0</v>
      </c>
      <c r="F33" s="30">
        <f t="shared" si="9"/>
        <v>0</v>
      </c>
    </row>
    <row r="34" spans="1:6" ht="18.600000000000001" customHeight="1">
      <c r="A34" s="17">
        <v>29</v>
      </c>
      <c r="B34" s="28" t="s">
        <v>94</v>
      </c>
      <c r="C34" s="27" t="s">
        <v>6</v>
      </c>
      <c r="D34" s="29">
        <v>1</v>
      </c>
      <c r="E34" s="20">
        <v>0</v>
      </c>
      <c r="F34" s="30">
        <f t="shared" ref="F34" si="10">PRODUCT(D34,E34)</f>
        <v>0</v>
      </c>
    </row>
    <row r="35" spans="1:6" ht="27" customHeight="1">
      <c r="A35" s="17">
        <v>30</v>
      </c>
      <c r="B35" s="28" t="s">
        <v>86</v>
      </c>
      <c r="C35" s="27" t="s">
        <v>6</v>
      </c>
      <c r="D35" s="29">
        <v>1</v>
      </c>
      <c r="E35" s="20">
        <v>0</v>
      </c>
      <c r="F35" s="30">
        <f t="shared" ref="F35" si="11">PRODUCT(D35,E35)</f>
        <v>0</v>
      </c>
    </row>
    <row r="36" spans="1:6" ht="28.5" customHeight="1">
      <c r="A36" s="17">
        <v>31</v>
      </c>
      <c r="B36" s="28" t="s">
        <v>95</v>
      </c>
      <c r="C36" s="27" t="s">
        <v>6</v>
      </c>
      <c r="D36" s="29">
        <v>1</v>
      </c>
      <c r="E36" s="20">
        <v>0</v>
      </c>
      <c r="F36" s="30">
        <f t="shared" ref="F36" si="12">PRODUCT(D36,E36)</f>
        <v>0</v>
      </c>
    </row>
    <row r="37" spans="1:6" ht="26.25" customHeight="1">
      <c r="A37" s="17">
        <v>32</v>
      </c>
      <c r="B37" s="28" t="s">
        <v>18</v>
      </c>
      <c r="C37" s="27" t="s">
        <v>6</v>
      </c>
      <c r="D37" s="29">
        <v>1</v>
      </c>
      <c r="E37" s="20">
        <v>0</v>
      </c>
      <c r="F37" s="30">
        <f t="shared" si="9"/>
        <v>0</v>
      </c>
    </row>
    <row r="38" spans="1:6" ht="19.5" customHeight="1">
      <c r="A38" s="17">
        <v>33</v>
      </c>
      <c r="B38" s="28" t="s">
        <v>82</v>
      </c>
      <c r="C38" s="27" t="s">
        <v>6</v>
      </c>
      <c r="D38" s="29">
        <v>1</v>
      </c>
      <c r="E38" s="20">
        <v>0</v>
      </c>
      <c r="F38" s="30">
        <f t="shared" si="9"/>
        <v>0</v>
      </c>
    </row>
    <row r="39" spans="1:6" ht="18.600000000000001" customHeight="1">
      <c r="A39" s="17">
        <v>34</v>
      </c>
      <c r="B39" s="28" t="s">
        <v>83</v>
      </c>
      <c r="C39" s="27" t="s">
        <v>6</v>
      </c>
      <c r="D39" s="29">
        <v>2</v>
      </c>
      <c r="E39" s="20">
        <v>0</v>
      </c>
      <c r="F39" s="30">
        <f>PRODUCT(D39,E39)</f>
        <v>0</v>
      </c>
    </row>
    <row r="40" spans="1:6" ht="27" customHeight="1">
      <c r="A40" s="17">
        <v>35</v>
      </c>
      <c r="B40" s="18" t="s">
        <v>36</v>
      </c>
      <c r="C40" s="17" t="s">
        <v>9</v>
      </c>
      <c r="D40" s="19">
        <v>13.91</v>
      </c>
      <c r="E40" s="20">
        <v>0</v>
      </c>
      <c r="F40" s="20">
        <f t="shared" si="9"/>
        <v>0</v>
      </c>
    </row>
    <row r="41" spans="1:6" ht="27" customHeight="1">
      <c r="A41" s="17">
        <v>36</v>
      </c>
      <c r="B41" s="18" t="s">
        <v>37</v>
      </c>
      <c r="C41" s="17" t="s">
        <v>9</v>
      </c>
      <c r="D41" s="19">
        <v>13.9</v>
      </c>
      <c r="E41" s="20">
        <v>0</v>
      </c>
      <c r="F41" s="20">
        <f t="shared" si="9"/>
        <v>0</v>
      </c>
    </row>
    <row r="42" spans="1:6" ht="18.600000000000001" customHeight="1">
      <c r="A42" s="10"/>
      <c r="B42" s="13" t="s">
        <v>1</v>
      </c>
      <c r="C42" s="8"/>
      <c r="D42" s="6"/>
      <c r="E42" s="3"/>
      <c r="F42" s="4">
        <f>SUM(F6:F41)</f>
        <v>0</v>
      </c>
    </row>
    <row r="43" spans="1:6" ht="18.600000000000001" customHeight="1">
      <c r="A43" s="9"/>
      <c r="B43" s="5"/>
      <c r="C43" s="9"/>
      <c r="D43" s="5"/>
      <c r="E43" s="5"/>
      <c r="F43" s="5"/>
    </row>
    <row r="44" spans="1:6" ht="18.600000000000001" customHeight="1">
      <c r="A44" s="11"/>
    </row>
    <row r="45" spans="1:6" ht="18.600000000000001" customHeight="1">
      <c r="A45" s="67" t="s">
        <v>84</v>
      </c>
      <c r="B45" s="66"/>
      <c r="C45" s="66"/>
      <c r="D45" s="66"/>
    </row>
    <row r="46" spans="1:6" ht="18.600000000000001" customHeight="1">
      <c r="A46" s="67"/>
      <c r="B46" s="66"/>
      <c r="C46" s="66"/>
      <c r="D46" s="66"/>
      <c r="E46" s="66"/>
    </row>
    <row r="47" spans="1:6" ht="23.45" customHeight="1"/>
    <row r="48" spans="1:6" ht="23.45" customHeight="1"/>
    <row r="49" ht="23.45" customHeight="1"/>
    <row r="50" ht="23.45" customHeight="1"/>
    <row r="51" ht="23.45" customHeight="1"/>
    <row r="52" ht="23.45" customHeight="1"/>
    <row r="53" ht="23.45" customHeight="1"/>
    <row r="54" ht="23.45" customHeight="1"/>
    <row r="55" ht="23.45" customHeight="1"/>
    <row r="56" ht="23.45" customHeight="1"/>
    <row r="57" ht="23.45" customHeight="1"/>
    <row r="58" ht="23.45" customHeight="1"/>
    <row r="59" ht="23.45" customHeight="1"/>
  </sheetData>
  <mergeCells count="4">
    <mergeCell ref="A1:G1"/>
    <mergeCell ref="A3:E3"/>
    <mergeCell ref="A45:D45"/>
    <mergeCell ref="A46:E46"/>
  </mergeCells>
  <pageMargins left="0.78740157499999996" right="0.78740157499999996" top="0.74" bottom="0.63" header="0.4921259845" footer="0.4921259845"/>
  <pageSetup paperSize="9" scale="83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27" sqref="F27"/>
    </sheetView>
  </sheetViews>
  <sheetFormatPr defaultRowHeight="12.75"/>
  <cols>
    <col min="1" max="1" width="61.7109375" customWidth="1"/>
    <col min="2" max="2" width="3.5703125" customWidth="1"/>
    <col min="6" max="6" width="15.140625" customWidth="1"/>
  </cols>
  <sheetData>
    <row r="1" spans="1:6" ht="24.75" thickBot="1">
      <c r="A1" s="31" t="s">
        <v>41</v>
      </c>
      <c r="B1" s="32" t="s">
        <v>42</v>
      </c>
      <c r="C1" s="33" t="s">
        <v>43</v>
      </c>
      <c r="D1" s="33" t="s">
        <v>44</v>
      </c>
      <c r="E1" s="33" t="s">
        <v>45</v>
      </c>
      <c r="F1" s="33" t="s">
        <v>46</v>
      </c>
    </row>
    <row r="2" spans="1:6" ht="46.5" customHeight="1">
      <c r="A2" s="34" t="s">
        <v>47</v>
      </c>
      <c r="B2" s="35"/>
      <c r="C2" s="36"/>
      <c r="D2" s="37"/>
      <c r="E2" s="37"/>
      <c r="F2" s="38">
        <f>SUM(F25)</f>
        <v>0</v>
      </c>
    </row>
    <row r="3" spans="1:6">
      <c r="A3" s="39" t="s">
        <v>89</v>
      </c>
      <c r="B3" s="40"/>
      <c r="C3" s="41"/>
      <c r="D3" s="42"/>
      <c r="E3" s="42"/>
      <c r="F3" s="43">
        <v>0</v>
      </c>
    </row>
    <row r="4" spans="1:6">
      <c r="A4" s="49" t="s">
        <v>48</v>
      </c>
      <c r="B4" s="45"/>
      <c r="C4" s="45"/>
      <c r="D4" s="42"/>
      <c r="E4" s="42"/>
      <c r="F4" s="43">
        <v>0</v>
      </c>
    </row>
    <row r="5" spans="1:6">
      <c r="A5" s="45" t="s">
        <v>91</v>
      </c>
      <c r="B5" s="46" t="s">
        <v>7</v>
      </c>
      <c r="C5" s="47">
        <v>36</v>
      </c>
      <c r="D5" s="42"/>
      <c r="E5" s="42">
        <v>0</v>
      </c>
      <c r="F5" s="43">
        <f>C5*D5+C5*E5</f>
        <v>0</v>
      </c>
    </row>
    <row r="6" spans="1:6">
      <c r="A6" s="45" t="s">
        <v>92</v>
      </c>
      <c r="B6" s="46" t="s">
        <v>7</v>
      </c>
      <c r="C6" s="47">
        <v>37</v>
      </c>
      <c r="D6" s="42"/>
      <c r="E6" s="42">
        <v>0</v>
      </c>
      <c r="F6" s="43">
        <f>SUM((C6*D6)+(C6*E6))</f>
        <v>0</v>
      </c>
    </row>
    <row r="7" spans="1:6">
      <c r="A7" s="44" t="s">
        <v>49</v>
      </c>
      <c r="B7" s="45"/>
      <c r="C7" s="45"/>
      <c r="D7" s="42"/>
      <c r="E7" s="42"/>
      <c r="F7" s="48">
        <f>SUM(F5,F6)</f>
        <v>0</v>
      </c>
    </row>
    <row r="8" spans="1:6">
      <c r="A8" s="50" t="s">
        <v>50</v>
      </c>
      <c r="B8" s="46"/>
      <c r="C8" s="51"/>
      <c r="D8" s="42"/>
      <c r="E8" s="42"/>
      <c r="F8" s="43">
        <v>0</v>
      </c>
    </row>
    <row r="9" spans="1:6">
      <c r="A9" s="45" t="s">
        <v>66</v>
      </c>
      <c r="B9" s="46" t="s">
        <v>6</v>
      </c>
      <c r="C9" s="47">
        <v>4</v>
      </c>
      <c r="D9" s="42"/>
      <c r="E9" s="42"/>
      <c r="F9" s="43">
        <f>C9*D9+C9*E9</f>
        <v>0</v>
      </c>
    </row>
    <row r="10" spans="1:6">
      <c r="A10" s="45" t="s">
        <v>90</v>
      </c>
      <c r="B10" s="46" t="s">
        <v>6</v>
      </c>
      <c r="C10" s="47">
        <v>2</v>
      </c>
      <c r="D10" s="42"/>
      <c r="E10" s="42"/>
      <c r="F10" s="43">
        <f>SUM((C10*D10)+(C10*E10))</f>
        <v>0</v>
      </c>
    </row>
    <row r="11" spans="1:6">
      <c r="A11" s="45" t="s">
        <v>67</v>
      </c>
      <c r="B11" s="46" t="s">
        <v>6</v>
      </c>
      <c r="C11" s="47">
        <v>2</v>
      </c>
      <c r="D11" s="42"/>
      <c r="E11" s="42"/>
      <c r="F11" s="43">
        <f>SUM((C11*D11)+(C11*E11))</f>
        <v>0</v>
      </c>
    </row>
    <row r="12" spans="1:6">
      <c r="A12" s="44" t="s">
        <v>51</v>
      </c>
      <c r="B12" s="45"/>
      <c r="C12" s="52">
        <f>SUM(C9:C11)</f>
        <v>8</v>
      </c>
      <c r="D12" s="42"/>
      <c r="E12" s="42"/>
      <c r="F12" s="48">
        <f>SUM(F9:F11)</f>
        <v>0</v>
      </c>
    </row>
    <row r="13" spans="1:6">
      <c r="A13" s="53" t="s">
        <v>52</v>
      </c>
      <c r="B13" s="54"/>
      <c r="C13" s="55"/>
      <c r="D13" s="42"/>
      <c r="E13" s="42"/>
      <c r="F13" s="43">
        <v>0</v>
      </c>
    </row>
    <row r="14" spans="1:6">
      <c r="A14" s="45" t="s">
        <v>53</v>
      </c>
      <c r="B14" s="46" t="s">
        <v>6</v>
      </c>
      <c r="C14" s="47">
        <v>2</v>
      </c>
      <c r="D14" s="42"/>
      <c r="E14" s="42"/>
      <c r="F14" s="43">
        <f>SUM((C14*D14)+(C14*E14))</f>
        <v>0</v>
      </c>
    </row>
    <row r="15" spans="1:6" ht="12.75" customHeight="1">
      <c r="A15" s="45" t="s">
        <v>54</v>
      </c>
      <c r="B15" s="46" t="s">
        <v>6</v>
      </c>
      <c r="C15" s="47">
        <v>5</v>
      </c>
      <c r="D15" s="42"/>
      <c r="E15" s="42"/>
      <c r="F15" s="43">
        <f>SUM((C15*D15)+(C15*E15))</f>
        <v>0</v>
      </c>
    </row>
    <row r="16" spans="1:6" ht="12.75" customHeight="1">
      <c r="A16" s="44" t="s">
        <v>55</v>
      </c>
      <c r="B16" s="45"/>
      <c r="C16" s="45"/>
      <c r="D16" s="42"/>
      <c r="E16" s="42"/>
      <c r="F16" s="48">
        <f>F14+F15</f>
        <v>0</v>
      </c>
    </row>
    <row r="17" spans="1:6" ht="12.75" customHeight="1">
      <c r="A17" s="56" t="s">
        <v>56</v>
      </c>
      <c r="B17" s="40"/>
      <c r="C17" s="41"/>
      <c r="D17" s="42"/>
      <c r="E17" s="42"/>
      <c r="F17" s="43">
        <v>0</v>
      </c>
    </row>
    <row r="18" spans="1:6" ht="12.75" customHeight="1">
      <c r="A18" s="57" t="s">
        <v>57</v>
      </c>
      <c r="B18" s="46" t="s">
        <v>58</v>
      </c>
      <c r="C18" s="51">
        <v>1</v>
      </c>
      <c r="D18" s="42"/>
      <c r="E18" s="42"/>
      <c r="F18" s="43">
        <f t="shared" ref="F18:F23" si="0">SUM((C18*D18)+(C18*E18))</f>
        <v>0</v>
      </c>
    </row>
    <row r="19" spans="1:6" ht="12.75" customHeight="1">
      <c r="A19" s="57" t="s">
        <v>59</v>
      </c>
      <c r="B19" s="46" t="s">
        <v>58</v>
      </c>
      <c r="C19" s="51">
        <v>1</v>
      </c>
      <c r="D19" s="42"/>
      <c r="E19" s="42">
        <v>0</v>
      </c>
      <c r="F19" s="43">
        <f t="shared" si="0"/>
        <v>0</v>
      </c>
    </row>
    <row r="20" spans="1:6" ht="12.75" customHeight="1">
      <c r="A20" s="57" t="s">
        <v>60</v>
      </c>
      <c r="B20" s="46" t="s">
        <v>58</v>
      </c>
      <c r="C20" s="51">
        <v>1</v>
      </c>
      <c r="D20" s="42"/>
      <c r="E20" s="42">
        <v>0</v>
      </c>
      <c r="F20" s="43">
        <f t="shared" si="0"/>
        <v>0</v>
      </c>
    </row>
    <row r="21" spans="1:6" ht="12.75" customHeight="1">
      <c r="A21" s="57" t="s">
        <v>61</v>
      </c>
      <c r="B21" s="46" t="s">
        <v>58</v>
      </c>
      <c r="C21" s="51">
        <v>1</v>
      </c>
      <c r="D21" s="42"/>
      <c r="E21" s="42">
        <v>0</v>
      </c>
      <c r="F21" s="43">
        <f t="shared" si="0"/>
        <v>0</v>
      </c>
    </row>
    <row r="22" spans="1:6" ht="12.75" customHeight="1">
      <c r="A22" s="57" t="s">
        <v>62</v>
      </c>
      <c r="B22" s="46" t="s">
        <v>6</v>
      </c>
      <c r="C22" s="51">
        <v>1</v>
      </c>
      <c r="D22" s="42"/>
      <c r="E22" s="42">
        <v>0</v>
      </c>
      <c r="F22" s="43">
        <f t="shared" si="0"/>
        <v>0</v>
      </c>
    </row>
    <row r="23" spans="1:6" ht="12.75" customHeight="1">
      <c r="A23" s="57" t="s">
        <v>63</v>
      </c>
      <c r="B23" s="46" t="s">
        <v>58</v>
      </c>
      <c r="C23" s="51">
        <v>1</v>
      </c>
      <c r="D23" s="42"/>
      <c r="E23" s="42">
        <v>0</v>
      </c>
      <c r="F23" s="43">
        <f t="shared" si="0"/>
        <v>0</v>
      </c>
    </row>
    <row r="24" spans="1:6" ht="12.75" customHeight="1">
      <c r="A24" s="44" t="s">
        <v>64</v>
      </c>
      <c r="B24" s="45"/>
      <c r="C24" s="45"/>
      <c r="D24" s="42"/>
      <c r="E24" s="42"/>
      <c r="F24" s="48">
        <f>SUM(F18:F23)</f>
        <v>0</v>
      </c>
    </row>
    <row r="25" spans="1:6" ht="12.75" customHeight="1">
      <c r="A25" s="58" t="s">
        <v>65</v>
      </c>
      <c r="B25" s="59"/>
      <c r="C25" s="60"/>
      <c r="D25" s="61">
        <v>0</v>
      </c>
      <c r="E25" s="61">
        <v>0</v>
      </c>
      <c r="F25" s="62">
        <f>SUM(F24,F16,F12,F7)</f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topLeftCell="A4" zoomScaleNormal="100" zoomScaleSheetLayoutView="100" workbookViewId="0">
      <selection activeCell="E20" sqref="E20"/>
    </sheetView>
  </sheetViews>
  <sheetFormatPr defaultRowHeight="12.75"/>
  <cols>
    <col min="1" max="1" width="4.7109375" customWidth="1"/>
    <col min="2" max="2" width="69.42578125" customWidth="1"/>
    <col min="3" max="3" width="12" style="7" customWidth="1"/>
    <col min="4" max="4" width="17.42578125" customWidth="1"/>
    <col min="5" max="5" width="18.140625" customWidth="1"/>
    <col min="6" max="6" width="26.85546875" customWidth="1"/>
  </cols>
  <sheetData>
    <row r="1" spans="1:7" ht="24" customHeight="1">
      <c r="A1" s="63" t="s">
        <v>8</v>
      </c>
      <c r="B1" s="64"/>
      <c r="C1" s="64"/>
      <c r="D1" s="64"/>
      <c r="E1" s="64"/>
      <c r="F1" s="64"/>
      <c r="G1" s="64"/>
    </row>
    <row r="2" spans="1:7" ht="18.600000000000001" customHeight="1">
      <c r="A2" s="1"/>
    </row>
    <row r="3" spans="1:7" ht="18.600000000000001" customHeight="1">
      <c r="A3" s="65" t="s">
        <v>97</v>
      </c>
      <c r="B3" s="66"/>
      <c r="C3" s="66"/>
      <c r="D3" s="66"/>
      <c r="E3" s="66"/>
    </row>
    <row r="4" spans="1:7" ht="18.600000000000001" customHeight="1">
      <c r="A4" s="2"/>
    </row>
    <row r="5" spans="1:7" ht="18.600000000000001" customHeight="1">
      <c r="A5" s="12"/>
      <c r="B5" s="14" t="s">
        <v>5</v>
      </c>
      <c r="C5" s="15" t="s">
        <v>2</v>
      </c>
      <c r="D5" s="16" t="s">
        <v>3</v>
      </c>
      <c r="E5" s="16" t="s">
        <v>4</v>
      </c>
      <c r="F5" s="16" t="s">
        <v>0</v>
      </c>
    </row>
    <row r="6" spans="1:7" ht="18.600000000000001" customHeight="1">
      <c r="A6" s="21"/>
      <c r="B6" s="22" t="s">
        <v>19</v>
      </c>
      <c r="C6" s="21"/>
      <c r="D6" s="25"/>
      <c r="E6" s="25"/>
      <c r="F6" s="25"/>
    </row>
    <row r="7" spans="1:7" ht="27.75" customHeight="1">
      <c r="A7" s="17">
        <v>1</v>
      </c>
      <c r="B7" s="18" t="s">
        <v>40</v>
      </c>
      <c r="C7" s="17" t="s">
        <v>7</v>
      </c>
      <c r="D7" s="20">
        <v>1</v>
      </c>
      <c r="E7" s="20">
        <v>0</v>
      </c>
      <c r="F7" s="20">
        <f>PRODUCT(D7,E7)</f>
        <v>0</v>
      </c>
    </row>
    <row r="8" spans="1:7" ht="19.5" customHeight="1">
      <c r="A8" s="21"/>
      <c r="B8" s="22" t="s">
        <v>20</v>
      </c>
      <c r="C8" s="21"/>
      <c r="D8" s="25"/>
      <c r="E8" s="25"/>
      <c r="F8" s="25"/>
    </row>
    <row r="9" spans="1:7" ht="51.75" customHeight="1">
      <c r="A9" s="17">
        <v>7</v>
      </c>
      <c r="B9" s="18" t="s">
        <v>21</v>
      </c>
      <c r="C9" s="17"/>
      <c r="D9" s="20"/>
      <c r="E9" s="20"/>
      <c r="F9" s="20"/>
    </row>
    <row r="10" spans="1:7" ht="18.600000000000001" customHeight="1">
      <c r="A10" s="17">
        <v>8</v>
      </c>
      <c r="B10" s="18" t="s">
        <v>22</v>
      </c>
      <c r="C10" s="17" t="s">
        <v>7</v>
      </c>
      <c r="D10" s="20">
        <v>1</v>
      </c>
      <c r="E10" s="20">
        <v>0</v>
      </c>
      <c r="F10" s="20">
        <f t="shared" ref="F10:F11" si="0">PRODUCT(D10,E10)</f>
        <v>0</v>
      </c>
    </row>
    <row r="11" spans="1:7" ht="41.25" customHeight="1">
      <c r="A11" s="17">
        <v>10</v>
      </c>
      <c r="B11" s="18" t="s">
        <v>23</v>
      </c>
      <c r="C11" s="17" t="s">
        <v>7</v>
      </c>
      <c r="D11" s="20">
        <v>2</v>
      </c>
      <c r="E11" s="20">
        <v>0</v>
      </c>
      <c r="F11" s="20">
        <f t="shared" si="0"/>
        <v>0</v>
      </c>
    </row>
    <row r="12" spans="1:7" ht="39.75" customHeight="1">
      <c r="A12" s="17"/>
      <c r="B12" s="18" t="s">
        <v>24</v>
      </c>
      <c r="C12" s="17"/>
      <c r="D12" s="20"/>
      <c r="E12" s="20"/>
      <c r="F12" s="20"/>
    </row>
    <row r="13" spans="1:7" ht="15.75" customHeight="1">
      <c r="A13" s="21"/>
      <c r="B13" s="22" t="s">
        <v>25</v>
      </c>
      <c r="C13" s="21"/>
      <c r="D13" s="25"/>
      <c r="E13" s="25"/>
      <c r="F13" s="25"/>
    </row>
    <row r="14" spans="1:7" ht="41.25" customHeight="1">
      <c r="A14" s="27">
        <v>26</v>
      </c>
      <c r="B14" s="28" t="s">
        <v>26</v>
      </c>
      <c r="C14" s="27" t="s">
        <v>6</v>
      </c>
      <c r="D14" s="30">
        <v>1</v>
      </c>
      <c r="E14" s="30">
        <v>0</v>
      </c>
      <c r="F14" s="30">
        <f>PRODUCT(D14,E14)</f>
        <v>0</v>
      </c>
    </row>
    <row r="15" spans="1:7" ht="25.5" customHeight="1">
      <c r="A15" s="27">
        <v>27</v>
      </c>
      <c r="B15" s="28" t="s">
        <v>68</v>
      </c>
      <c r="C15" s="27" t="s">
        <v>6</v>
      </c>
      <c r="D15" s="30">
        <v>1</v>
      </c>
      <c r="E15" s="30">
        <v>0</v>
      </c>
      <c r="F15" s="30">
        <f>PRODUCT(D15,E15)</f>
        <v>0</v>
      </c>
    </row>
    <row r="16" spans="1:7" ht="25.5" customHeight="1">
      <c r="A16" s="17"/>
      <c r="B16" s="18" t="s">
        <v>27</v>
      </c>
      <c r="C16" s="17"/>
      <c r="D16" s="20"/>
      <c r="E16" s="20"/>
      <c r="F16" s="20"/>
    </row>
    <row r="17" spans="1:6" s="26" customFormat="1" ht="14.25" customHeight="1">
      <c r="A17" s="27">
        <v>28</v>
      </c>
      <c r="B17" s="28" t="s">
        <v>28</v>
      </c>
      <c r="C17" s="27" t="s">
        <v>6</v>
      </c>
      <c r="D17" s="30">
        <v>1</v>
      </c>
      <c r="E17" s="30">
        <v>0</v>
      </c>
      <c r="F17" s="30">
        <f t="shared" ref="F17:F19" si="1">PRODUCT(D17,E17)</f>
        <v>0</v>
      </c>
    </row>
    <row r="18" spans="1:6" s="26" customFormat="1" ht="15" customHeight="1">
      <c r="A18" s="27">
        <v>29</v>
      </c>
      <c r="B18" s="28" t="s">
        <v>29</v>
      </c>
      <c r="C18" s="27" t="s">
        <v>6</v>
      </c>
      <c r="D18" s="30">
        <v>1</v>
      </c>
      <c r="E18" s="30">
        <v>0</v>
      </c>
      <c r="F18" s="30">
        <f t="shared" si="1"/>
        <v>0</v>
      </c>
    </row>
    <row r="19" spans="1:6" ht="28.5" customHeight="1">
      <c r="A19" s="17">
        <v>33</v>
      </c>
      <c r="B19" s="18" t="s">
        <v>30</v>
      </c>
      <c r="C19" s="17" t="s">
        <v>6</v>
      </c>
      <c r="D19" s="20">
        <v>4</v>
      </c>
      <c r="E19" s="20">
        <v>0</v>
      </c>
      <c r="F19" s="20">
        <f t="shared" si="1"/>
        <v>0</v>
      </c>
    </row>
    <row r="20" spans="1:6" ht="18.600000000000001" customHeight="1">
      <c r="A20" s="10"/>
      <c r="B20" s="13" t="s">
        <v>1</v>
      </c>
      <c r="C20" s="8"/>
      <c r="D20" s="6"/>
      <c r="E20" s="3"/>
      <c r="F20" s="4">
        <f>SUM(F7:F19)</f>
        <v>0</v>
      </c>
    </row>
    <row r="21" spans="1:6" ht="18.600000000000001" customHeight="1">
      <c r="A21" s="9"/>
      <c r="B21" s="5"/>
      <c r="C21" s="9"/>
      <c r="D21" s="5"/>
      <c r="E21" s="5"/>
      <c r="F21" s="5"/>
    </row>
    <row r="22" spans="1:6" ht="18.600000000000001" customHeight="1">
      <c r="A22" s="11"/>
    </row>
    <row r="23" spans="1:6" ht="18.600000000000001" customHeight="1">
      <c r="A23" s="67" t="s">
        <v>93</v>
      </c>
      <c r="B23" s="66"/>
      <c r="C23" s="66"/>
      <c r="D23" s="66"/>
    </row>
    <row r="24" spans="1:6" ht="18.600000000000001" customHeight="1">
      <c r="A24" s="67"/>
      <c r="B24" s="66"/>
      <c r="C24" s="66"/>
      <c r="D24" s="66"/>
      <c r="E24" s="66"/>
    </row>
    <row r="25" spans="1:6" ht="23.45" customHeight="1"/>
    <row r="26" spans="1:6" ht="23.45" customHeight="1"/>
    <row r="27" spans="1:6" ht="23.45" customHeight="1"/>
    <row r="28" spans="1:6" ht="23.45" customHeight="1"/>
    <row r="29" spans="1:6" ht="23.45" customHeight="1"/>
    <row r="30" spans="1:6" ht="23.45" customHeight="1"/>
    <row r="31" spans="1:6" ht="23.45" customHeight="1"/>
    <row r="32" spans="1:6" ht="23.45" customHeight="1"/>
    <row r="33" ht="23.45" customHeight="1"/>
    <row r="34" ht="23.45" customHeight="1"/>
    <row r="35" ht="23.45" customHeight="1"/>
  </sheetData>
  <mergeCells count="4">
    <mergeCell ref="A1:G1"/>
    <mergeCell ref="A3:E3"/>
    <mergeCell ref="A23:D23"/>
    <mergeCell ref="A24:E24"/>
  </mergeCells>
  <pageMargins left="0.78740157499999996" right="0.78740157499999996" top="0.74" bottom="0.63" header="0.4921259845" footer="0.4921259845"/>
  <pageSetup paperSize="9" scale="83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rekapitulace</vt:lpstr>
      <vt:lpstr>stavebni</vt:lpstr>
      <vt:lpstr>silnoproud</vt:lpstr>
      <vt:lpstr>ZTI</vt:lpstr>
      <vt:lpstr>rekapitulace!Oblast_tisku</vt:lpstr>
      <vt:lpstr>stavebni!Oblast_tisku</vt:lpstr>
      <vt:lpstr>ZTI!Oblast_tisku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Vlastník</cp:lastModifiedBy>
  <dcterms:created xsi:type="dcterms:W3CDTF">2009-11-12T12:47:04Z</dcterms:created>
  <dcterms:modified xsi:type="dcterms:W3CDTF">2018-11-16T15:50:38Z</dcterms:modified>
</cp:coreProperties>
</file>