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405" windowWidth="38100" windowHeight="1560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Rekapitulace!$G$26</definedName>
    <definedName name="Dodavka0">Položky!#REF!</definedName>
    <definedName name="HSV">Rekapitulace!$E$26</definedName>
    <definedName name="HSV0">Položky!#REF!</definedName>
    <definedName name="HZS">Rekapitulace!$I$26</definedName>
    <definedName name="HZS0">Položky!#REF!</definedName>
    <definedName name="JKSO">'Krycí list'!$F$4</definedName>
    <definedName name="MJ">'Krycí list'!$G$4</definedName>
    <definedName name="Mont">Rekapitulace!$H$26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Položky!$A$1:$G$134</definedName>
    <definedName name="_xlnm.Print_Area" localSheetId="1">Rekapitulace!$A$1:$I$32</definedName>
    <definedName name="PocetMJ">'Krycí list'!$G$7</definedName>
    <definedName name="Poznamka">'Krycí list'!$B$37</definedName>
    <definedName name="Projektant">'Krycí list'!$C$7</definedName>
    <definedName name="PSV">Rekapitulace!$F$26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Rekapitulace!$H$32</definedName>
    <definedName name="VRNKc">Rekapitulace!$E$31</definedName>
    <definedName name="VRNnazev">Rekapitulace!$A$31</definedName>
    <definedName name="VRNproc">Rekapitulace!$F$31</definedName>
    <definedName name="VRNzakl">Rekapitulace!$G$31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BE133" i="3" l="1"/>
  <c r="BE134" i="3" s="1"/>
  <c r="I25" i="2" s="1"/>
  <c r="BC133" i="3"/>
  <c r="BB133" i="3"/>
  <c r="BB134" i="3" s="1"/>
  <c r="F25" i="2" s="1"/>
  <c r="BA133" i="3"/>
  <c r="BA134" i="3" s="1"/>
  <c r="E25" i="2" s="1"/>
  <c r="G133" i="3"/>
  <c r="G134" i="3" s="1"/>
  <c r="B25" i="2"/>
  <c r="A25" i="2"/>
  <c r="BC134" i="3"/>
  <c r="G25" i="2" s="1"/>
  <c r="C134" i="3"/>
  <c r="BE129" i="3"/>
  <c r="BD129" i="3"/>
  <c r="BC129" i="3"/>
  <c r="BA129" i="3"/>
  <c r="G129" i="3"/>
  <c r="BB129" i="3" s="1"/>
  <c r="BE128" i="3"/>
  <c r="BD128" i="3"/>
  <c r="BC128" i="3"/>
  <c r="BA128" i="3"/>
  <c r="G128" i="3"/>
  <c r="BE126" i="3"/>
  <c r="BD126" i="3"/>
  <c r="BC126" i="3"/>
  <c r="BA126" i="3"/>
  <c r="G126" i="3"/>
  <c r="BB126" i="3" s="1"/>
  <c r="B24" i="2"/>
  <c r="A24" i="2"/>
  <c r="C131" i="3"/>
  <c r="BE123" i="3"/>
  <c r="BD123" i="3"/>
  <c r="BC123" i="3"/>
  <c r="BA123" i="3"/>
  <c r="G123" i="3"/>
  <c r="BB123" i="3" s="1"/>
  <c r="BE122" i="3"/>
  <c r="BD122" i="3"/>
  <c r="BC122" i="3"/>
  <c r="BA122" i="3"/>
  <c r="G122" i="3"/>
  <c r="BB122" i="3" s="1"/>
  <c r="BE120" i="3"/>
  <c r="BD120" i="3"/>
  <c r="BC120" i="3"/>
  <c r="BA120" i="3"/>
  <c r="G120" i="3"/>
  <c r="BB120" i="3" s="1"/>
  <c r="BE119" i="3"/>
  <c r="BD119" i="3"/>
  <c r="BC119" i="3"/>
  <c r="BA119" i="3"/>
  <c r="G119" i="3"/>
  <c r="BB119" i="3" s="1"/>
  <c r="B23" i="2"/>
  <c r="A23" i="2"/>
  <c r="BE124" i="3"/>
  <c r="I23" i="2" s="1"/>
  <c r="C124" i="3"/>
  <c r="BE116" i="3"/>
  <c r="BD116" i="3"/>
  <c r="BC116" i="3"/>
  <c r="BA116" i="3"/>
  <c r="G116" i="3"/>
  <c r="BB116" i="3" s="1"/>
  <c r="BE115" i="3"/>
  <c r="BD115" i="3"/>
  <c r="BC115" i="3"/>
  <c r="BA115" i="3"/>
  <c r="G115" i="3"/>
  <c r="BB115" i="3" s="1"/>
  <c r="BE114" i="3"/>
  <c r="BD114" i="3"/>
  <c r="BC114" i="3"/>
  <c r="BA114" i="3"/>
  <c r="G114" i="3"/>
  <c r="BB114" i="3" s="1"/>
  <c r="BE112" i="3"/>
  <c r="BD112" i="3"/>
  <c r="BC112" i="3"/>
  <c r="BA112" i="3"/>
  <c r="G112" i="3"/>
  <c r="BB112" i="3" s="1"/>
  <c r="BE111" i="3"/>
  <c r="BD111" i="3"/>
  <c r="BC111" i="3"/>
  <c r="BA111" i="3"/>
  <c r="G111" i="3"/>
  <c r="BB111" i="3" s="1"/>
  <c r="B22" i="2"/>
  <c r="A22" i="2"/>
  <c r="C117" i="3"/>
  <c r="BE108" i="3"/>
  <c r="BD108" i="3"/>
  <c r="BC108" i="3"/>
  <c r="BA108" i="3"/>
  <c r="G108" i="3"/>
  <c r="BB108" i="3" s="1"/>
  <c r="BE106" i="3"/>
  <c r="BD106" i="3"/>
  <c r="BC106" i="3"/>
  <c r="BA106" i="3"/>
  <c r="G106" i="3"/>
  <c r="BB106" i="3" s="1"/>
  <c r="BE105" i="3"/>
  <c r="BD105" i="3"/>
  <c r="BC105" i="3"/>
  <c r="BA105" i="3"/>
  <c r="G105" i="3"/>
  <c r="BB105" i="3" s="1"/>
  <c r="B21" i="2"/>
  <c r="A21" i="2"/>
  <c r="BA109" i="3"/>
  <c r="E21" i="2" s="1"/>
  <c r="C109" i="3"/>
  <c r="BE102" i="3"/>
  <c r="BD102" i="3"/>
  <c r="BC102" i="3"/>
  <c r="BA102" i="3"/>
  <c r="G102" i="3"/>
  <c r="BB102" i="3" s="1"/>
  <c r="BE101" i="3"/>
  <c r="BD101" i="3"/>
  <c r="BD103" i="3" s="1"/>
  <c r="H20" i="2" s="1"/>
  <c r="BC101" i="3"/>
  <c r="BA101" i="3"/>
  <c r="G101" i="3"/>
  <c r="BB101" i="3" s="1"/>
  <c r="B20" i="2"/>
  <c r="A20" i="2"/>
  <c r="BC103" i="3"/>
  <c r="G20" i="2" s="1"/>
  <c r="C103" i="3"/>
  <c r="BE98" i="3"/>
  <c r="BE99" i="3" s="1"/>
  <c r="I19" i="2" s="1"/>
  <c r="BD98" i="3"/>
  <c r="BC98" i="3"/>
  <c r="BC99" i="3" s="1"/>
  <c r="G19" i="2" s="1"/>
  <c r="BA98" i="3"/>
  <c r="BA99" i="3" s="1"/>
  <c r="E19" i="2" s="1"/>
  <c r="G98" i="3"/>
  <c r="G99" i="3" s="1"/>
  <c r="B19" i="2"/>
  <c r="A19" i="2"/>
  <c r="BD99" i="3"/>
  <c r="H19" i="2" s="1"/>
  <c r="C99" i="3"/>
  <c r="BE95" i="3"/>
  <c r="BD95" i="3"/>
  <c r="BC95" i="3"/>
  <c r="BA95" i="3"/>
  <c r="G95" i="3"/>
  <c r="BB95" i="3" s="1"/>
  <c r="BE94" i="3"/>
  <c r="BD94" i="3"/>
  <c r="BC94" i="3"/>
  <c r="BA94" i="3"/>
  <c r="G94" i="3"/>
  <c r="BB94" i="3" s="1"/>
  <c r="BE93" i="3"/>
  <c r="BD93" i="3"/>
  <c r="BC93" i="3"/>
  <c r="BA93" i="3"/>
  <c r="G93" i="3"/>
  <c r="BB93" i="3" s="1"/>
  <c r="BE92" i="3"/>
  <c r="BD92" i="3"/>
  <c r="BC92" i="3"/>
  <c r="BA92" i="3"/>
  <c r="G92" i="3"/>
  <c r="BB92" i="3" s="1"/>
  <c r="B18" i="2"/>
  <c r="A18" i="2"/>
  <c r="C96" i="3"/>
  <c r="BE89" i="3"/>
  <c r="BE90" i="3" s="1"/>
  <c r="I17" i="2" s="1"/>
  <c r="BD89" i="3"/>
  <c r="BD90" i="3" s="1"/>
  <c r="H17" i="2" s="1"/>
  <c r="BC89" i="3"/>
  <c r="BC90" i="3" s="1"/>
  <c r="G17" i="2" s="1"/>
  <c r="BA89" i="3"/>
  <c r="BA90" i="3" s="1"/>
  <c r="E17" i="2" s="1"/>
  <c r="G89" i="3"/>
  <c r="BB89" i="3" s="1"/>
  <c r="BB90" i="3" s="1"/>
  <c r="F17" i="2" s="1"/>
  <c r="B17" i="2"/>
  <c r="A17" i="2"/>
  <c r="C90" i="3"/>
  <c r="BE86" i="3"/>
  <c r="BD86" i="3"/>
  <c r="BC86" i="3"/>
  <c r="BA86" i="3"/>
  <c r="G86" i="3"/>
  <c r="BB86" i="3" s="1"/>
  <c r="BE85" i="3"/>
  <c r="BD85" i="3"/>
  <c r="BC85" i="3"/>
  <c r="BA85" i="3"/>
  <c r="BA87" i="3" s="1"/>
  <c r="E16" i="2" s="1"/>
  <c r="G85" i="3"/>
  <c r="BB85" i="3" s="1"/>
  <c r="BE84" i="3"/>
  <c r="BD84" i="3"/>
  <c r="BC84" i="3"/>
  <c r="BA84" i="3"/>
  <c r="G84" i="3"/>
  <c r="BB84" i="3" s="1"/>
  <c r="B16" i="2"/>
  <c r="A16" i="2"/>
  <c r="C87" i="3"/>
  <c r="BE81" i="3"/>
  <c r="BE82" i="3" s="1"/>
  <c r="I15" i="2" s="1"/>
  <c r="BD81" i="3"/>
  <c r="BC81" i="3"/>
  <c r="BC82" i="3" s="1"/>
  <c r="G15" i="2" s="1"/>
  <c r="BB81" i="3"/>
  <c r="G81" i="3"/>
  <c r="BA81" i="3" s="1"/>
  <c r="BA82" i="3" s="1"/>
  <c r="E15" i="2" s="1"/>
  <c r="B15" i="2"/>
  <c r="A15" i="2"/>
  <c r="BD82" i="3"/>
  <c r="H15" i="2" s="1"/>
  <c r="BB82" i="3"/>
  <c r="F15" i="2" s="1"/>
  <c r="C82" i="3"/>
  <c r="BE77" i="3"/>
  <c r="BD77" i="3"/>
  <c r="BC77" i="3"/>
  <c r="BB77" i="3"/>
  <c r="BA77" i="3"/>
  <c r="G77" i="3"/>
  <c r="BE76" i="3"/>
  <c r="BD76" i="3"/>
  <c r="BC76" i="3"/>
  <c r="BB76" i="3"/>
  <c r="BA76" i="3"/>
  <c r="G76" i="3"/>
  <c r="BE75" i="3"/>
  <c r="BD75" i="3"/>
  <c r="BC75" i="3"/>
  <c r="BB75" i="3"/>
  <c r="G75" i="3"/>
  <c r="BA75" i="3" s="1"/>
  <c r="BE74" i="3"/>
  <c r="BD74" i="3"/>
  <c r="BC74" i="3"/>
  <c r="BB74" i="3"/>
  <c r="G74" i="3"/>
  <c r="BA74" i="3" s="1"/>
  <c r="BE71" i="3"/>
  <c r="BD71" i="3"/>
  <c r="BC71" i="3"/>
  <c r="BB71" i="3"/>
  <c r="BA71" i="3"/>
  <c r="G71" i="3"/>
  <c r="BE70" i="3"/>
  <c r="BD70" i="3"/>
  <c r="BC70" i="3"/>
  <c r="BB70" i="3"/>
  <c r="BA70" i="3"/>
  <c r="G70" i="3"/>
  <c r="BE69" i="3"/>
  <c r="BE79" i="3" s="1"/>
  <c r="I14" i="2" s="1"/>
  <c r="BD69" i="3"/>
  <c r="BC69" i="3"/>
  <c r="BB69" i="3"/>
  <c r="G69" i="3"/>
  <c r="BA69" i="3" s="1"/>
  <c r="B14" i="2"/>
  <c r="A14" i="2"/>
  <c r="C79" i="3"/>
  <c r="BE65" i="3"/>
  <c r="BD65" i="3"/>
  <c r="BC65" i="3"/>
  <c r="BB65" i="3"/>
  <c r="BA65" i="3"/>
  <c r="G65" i="3"/>
  <c r="BE63" i="3"/>
  <c r="BD63" i="3"/>
  <c r="BC63" i="3"/>
  <c r="BB63" i="3"/>
  <c r="G63" i="3"/>
  <c r="BA63" i="3" s="1"/>
  <c r="BE59" i="3"/>
  <c r="BD59" i="3"/>
  <c r="BC59" i="3"/>
  <c r="BB59" i="3"/>
  <c r="G59" i="3"/>
  <c r="BA59" i="3" s="1"/>
  <c r="BE57" i="3"/>
  <c r="BD57" i="3"/>
  <c r="BC57" i="3"/>
  <c r="BC67" i="3" s="1"/>
  <c r="G13" i="2" s="1"/>
  <c r="BB57" i="3"/>
  <c r="G57" i="3"/>
  <c r="BA57" i="3" s="1"/>
  <c r="B13" i="2"/>
  <c r="A13" i="2"/>
  <c r="C67" i="3"/>
  <c r="BE54" i="3"/>
  <c r="BD54" i="3"/>
  <c r="BC54" i="3"/>
  <c r="BC55" i="3" s="1"/>
  <c r="G12" i="2" s="1"/>
  <c r="BB54" i="3"/>
  <c r="BB55" i="3" s="1"/>
  <c r="F12" i="2" s="1"/>
  <c r="G54" i="3"/>
  <c r="G55" i="3" s="1"/>
  <c r="I12" i="2"/>
  <c r="B12" i="2"/>
  <c r="A12" i="2"/>
  <c r="BE55" i="3"/>
  <c r="BD55" i="3"/>
  <c r="H12" i="2" s="1"/>
  <c r="C55" i="3"/>
  <c r="BE51" i="3"/>
  <c r="BD51" i="3"/>
  <c r="BC51" i="3"/>
  <c r="BB51" i="3"/>
  <c r="G51" i="3"/>
  <c r="BA51" i="3" s="1"/>
  <c r="BE50" i="3"/>
  <c r="BD50" i="3"/>
  <c r="BC50" i="3"/>
  <c r="BB50" i="3"/>
  <c r="G50" i="3"/>
  <c r="BA50" i="3" s="1"/>
  <c r="BE49" i="3"/>
  <c r="BD49" i="3"/>
  <c r="BC49" i="3"/>
  <c r="BB49" i="3"/>
  <c r="BB52" i="3" s="1"/>
  <c r="F11" i="2" s="1"/>
  <c r="G49" i="3"/>
  <c r="BA49" i="3" s="1"/>
  <c r="BE48" i="3"/>
  <c r="BD48" i="3"/>
  <c r="BC48" i="3"/>
  <c r="BB48" i="3"/>
  <c r="G48" i="3"/>
  <c r="BA48" i="3" s="1"/>
  <c r="B11" i="2"/>
  <c r="A11" i="2"/>
  <c r="C52" i="3"/>
  <c r="BE44" i="3"/>
  <c r="BD44" i="3"/>
  <c r="BC44" i="3"/>
  <c r="BB44" i="3"/>
  <c r="BA44" i="3"/>
  <c r="G44" i="3"/>
  <c r="BE41" i="3"/>
  <c r="BE46" i="3" s="1"/>
  <c r="I10" i="2" s="1"/>
  <c r="BD41" i="3"/>
  <c r="BC41" i="3"/>
  <c r="BB41" i="3"/>
  <c r="G41" i="3"/>
  <c r="G46" i="3" s="1"/>
  <c r="B10" i="2"/>
  <c r="A10" i="2"/>
  <c r="C46" i="3"/>
  <c r="BE38" i="3"/>
  <c r="BD38" i="3"/>
  <c r="BC38" i="3"/>
  <c r="BB38" i="3"/>
  <c r="G38" i="3"/>
  <c r="BA38" i="3" s="1"/>
  <c r="BE37" i="3"/>
  <c r="BD37" i="3"/>
  <c r="BC37" i="3"/>
  <c r="BB37" i="3"/>
  <c r="G37" i="3"/>
  <c r="BA37" i="3" s="1"/>
  <c r="BE36" i="3"/>
  <c r="BD36" i="3"/>
  <c r="BC36" i="3"/>
  <c r="BB36" i="3"/>
  <c r="BA36" i="3"/>
  <c r="G36" i="3"/>
  <c r="BE32" i="3"/>
  <c r="BD32" i="3"/>
  <c r="BC32" i="3"/>
  <c r="BB32" i="3"/>
  <c r="G32" i="3"/>
  <c r="BA32" i="3" s="1"/>
  <c r="BE30" i="3"/>
  <c r="BD30" i="3"/>
  <c r="BC30" i="3"/>
  <c r="BB30" i="3"/>
  <c r="G30" i="3"/>
  <c r="BA30" i="3" s="1"/>
  <c r="BE29" i="3"/>
  <c r="BD29" i="3"/>
  <c r="BC29" i="3"/>
  <c r="BB29" i="3"/>
  <c r="BA29" i="3"/>
  <c r="G29" i="3"/>
  <c r="B9" i="2"/>
  <c r="A9" i="2"/>
  <c r="C39" i="3"/>
  <c r="BE26" i="3"/>
  <c r="BD26" i="3"/>
  <c r="BC26" i="3"/>
  <c r="BB26" i="3"/>
  <c r="G26" i="3"/>
  <c r="BA26" i="3" s="1"/>
  <c r="BE25" i="3"/>
  <c r="BD25" i="3"/>
  <c r="BC25" i="3"/>
  <c r="BB25" i="3"/>
  <c r="G25" i="3"/>
  <c r="BA25" i="3" s="1"/>
  <c r="BE23" i="3"/>
  <c r="BD23" i="3"/>
  <c r="BC23" i="3"/>
  <c r="BB23" i="3"/>
  <c r="G23" i="3"/>
  <c r="BA23" i="3" s="1"/>
  <c r="BE20" i="3"/>
  <c r="BD20" i="3"/>
  <c r="BC20" i="3"/>
  <c r="BB20" i="3"/>
  <c r="G20" i="3"/>
  <c r="BA20" i="3" s="1"/>
  <c r="B8" i="2"/>
  <c r="A8" i="2"/>
  <c r="C27" i="3"/>
  <c r="BE17" i="3"/>
  <c r="BD17" i="3"/>
  <c r="BC17" i="3"/>
  <c r="BB17" i="3"/>
  <c r="G17" i="3"/>
  <c r="BA17" i="3" s="1"/>
  <c r="BE15" i="3"/>
  <c r="BD15" i="3"/>
  <c r="BC15" i="3"/>
  <c r="BB15" i="3"/>
  <c r="BA15" i="3"/>
  <c r="G15" i="3"/>
  <c r="BE14" i="3"/>
  <c r="BD14" i="3"/>
  <c r="BC14" i="3"/>
  <c r="BB14" i="3"/>
  <c r="G14" i="3"/>
  <c r="BA14" i="3" s="1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9" i="3"/>
  <c r="BD9" i="3"/>
  <c r="BC9" i="3"/>
  <c r="BB9" i="3"/>
  <c r="G9" i="3"/>
  <c r="BA9" i="3" s="1"/>
  <c r="BE8" i="3"/>
  <c r="BD8" i="3"/>
  <c r="BC8" i="3"/>
  <c r="BB8" i="3"/>
  <c r="BA8" i="3"/>
  <c r="G8" i="3"/>
  <c r="B7" i="2"/>
  <c r="A7" i="2"/>
  <c r="C18" i="3"/>
  <c r="C4" i="3"/>
  <c r="F3" i="3"/>
  <c r="C3" i="3"/>
  <c r="H32" i="2"/>
  <c r="G22" i="1" s="1"/>
  <c r="G21" i="1" s="1"/>
  <c r="G31" i="2"/>
  <c r="I31" i="2" s="1"/>
  <c r="C2" i="2"/>
  <c r="C1" i="2"/>
  <c r="F33" i="1"/>
  <c r="F31" i="1"/>
  <c r="G8" i="1"/>
  <c r="BC46" i="3" l="1"/>
  <c r="G10" i="2" s="1"/>
  <c r="BD52" i="3"/>
  <c r="H11" i="2" s="1"/>
  <c r="BC79" i="3"/>
  <c r="G14" i="2" s="1"/>
  <c r="BD133" i="3"/>
  <c r="BD134" i="3" s="1"/>
  <c r="H25" i="2" s="1"/>
  <c r="BC18" i="3"/>
  <c r="G7" i="2" s="1"/>
  <c r="BE52" i="3"/>
  <c r="I11" i="2" s="1"/>
  <c r="BB79" i="3"/>
  <c r="F14" i="2" s="1"/>
  <c r="BD79" i="3"/>
  <c r="H14" i="2" s="1"/>
  <c r="BE96" i="3"/>
  <c r="I18" i="2" s="1"/>
  <c r="BB98" i="3"/>
  <c r="BB99" i="3" s="1"/>
  <c r="F19" i="2" s="1"/>
  <c r="BE103" i="3"/>
  <c r="I20" i="2" s="1"/>
  <c r="BA103" i="3"/>
  <c r="E20" i="2" s="1"/>
  <c r="BA117" i="3"/>
  <c r="E22" i="2" s="1"/>
  <c r="G18" i="3"/>
  <c r="BB103" i="3"/>
  <c r="F20" i="2" s="1"/>
  <c r="BD117" i="3"/>
  <c r="H22" i="2" s="1"/>
  <c r="BD39" i="3"/>
  <c r="H9" i="2" s="1"/>
  <c r="BC52" i="3"/>
  <c r="G11" i="2" s="1"/>
  <c r="BA54" i="3"/>
  <c r="BA55" i="3" s="1"/>
  <c r="E12" i="2" s="1"/>
  <c r="BA96" i="3"/>
  <c r="E18" i="2" s="1"/>
  <c r="BD96" i="3"/>
  <c r="H18" i="2" s="1"/>
  <c r="BC117" i="3"/>
  <c r="G22" i="2" s="1"/>
  <c r="BE117" i="3"/>
  <c r="I22" i="2" s="1"/>
  <c r="BC39" i="3"/>
  <c r="G9" i="2" s="1"/>
  <c r="BC96" i="3"/>
  <c r="G18" i="2" s="1"/>
  <c r="BE39" i="3"/>
  <c r="I9" i="2" s="1"/>
  <c r="F34" i="1"/>
  <c r="BB27" i="3"/>
  <c r="F8" i="2" s="1"/>
  <c r="BD27" i="3"/>
  <c r="H8" i="2" s="1"/>
  <c r="BE67" i="3"/>
  <c r="I13" i="2" s="1"/>
  <c r="BB67" i="3"/>
  <c r="F13" i="2" s="1"/>
  <c r="BC87" i="3"/>
  <c r="G16" i="2" s="1"/>
  <c r="BE87" i="3"/>
  <c r="I16" i="2" s="1"/>
  <c r="BD109" i="3"/>
  <c r="H21" i="2" s="1"/>
  <c r="BB124" i="3"/>
  <c r="F23" i="2" s="1"/>
  <c r="BE18" i="3"/>
  <c r="I7" i="2" s="1"/>
  <c r="BC124" i="3"/>
  <c r="G23" i="2" s="1"/>
  <c r="BA131" i="3"/>
  <c r="E24" i="2" s="1"/>
  <c r="BB39" i="3"/>
  <c r="F9" i="2" s="1"/>
  <c r="BD87" i="3"/>
  <c r="H16" i="2" s="1"/>
  <c r="BB117" i="3"/>
  <c r="F22" i="2" s="1"/>
  <c r="BC27" i="3"/>
  <c r="G8" i="2" s="1"/>
  <c r="BB46" i="3"/>
  <c r="F10" i="2" s="1"/>
  <c r="BD46" i="3"/>
  <c r="H10" i="2" s="1"/>
  <c r="BD67" i="3"/>
  <c r="H13" i="2" s="1"/>
  <c r="G90" i="3"/>
  <c r="BC109" i="3"/>
  <c r="G21" i="2" s="1"/>
  <c r="BE109" i="3"/>
  <c r="I21" i="2" s="1"/>
  <c r="G131" i="3"/>
  <c r="BC131" i="3"/>
  <c r="G24" i="2" s="1"/>
  <c r="BD131" i="3"/>
  <c r="H24" i="2" s="1"/>
  <c r="BB18" i="3"/>
  <c r="F7" i="2" s="1"/>
  <c r="BD18" i="3"/>
  <c r="H7" i="2" s="1"/>
  <c r="H26" i="2" s="1"/>
  <c r="C15" i="1" s="1"/>
  <c r="G27" i="3"/>
  <c r="BE27" i="3"/>
  <c r="I8" i="2" s="1"/>
  <c r="BA41" i="3"/>
  <c r="BA46" i="3" s="1"/>
  <c r="E10" i="2" s="1"/>
  <c r="BA124" i="3"/>
  <c r="E23" i="2" s="1"/>
  <c r="BD124" i="3"/>
  <c r="H23" i="2" s="1"/>
  <c r="BE131" i="3"/>
  <c r="I24" i="2" s="1"/>
  <c r="BA27" i="3"/>
  <c r="E8" i="2" s="1"/>
  <c r="G26" i="2"/>
  <c r="C14" i="1" s="1"/>
  <c r="BA52" i="3"/>
  <c r="E11" i="2" s="1"/>
  <c r="BB96" i="3"/>
  <c r="F18" i="2" s="1"/>
  <c r="BB109" i="3"/>
  <c r="F21" i="2" s="1"/>
  <c r="I26" i="2"/>
  <c r="C20" i="1" s="1"/>
  <c r="BA67" i="3"/>
  <c r="E13" i="2" s="1"/>
  <c r="BA18" i="3"/>
  <c r="E7" i="2" s="1"/>
  <c r="BA39" i="3"/>
  <c r="E9" i="2" s="1"/>
  <c r="BA79" i="3"/>
  <c r="E14" i="2" s="1"/>
  <c r="BB87" i="3"/>
  <c r="F16" i="2" s="1"/>
  <c r="G39" i="3"/>
  <c r="G87" i="3"/>
  <c r="G109" i="3"/>
  <c r="G117" i="3"/>
  <c r="BB128" i="3"/>
  <c r="BB131" i="3" s="1"/>
  <c r="F24" i="2" s="1"/>
  <c r="G103" i="3"/>
  <c r="G52" i="3"/>
  <c r="G79" i="3"/>
  <c r="G82" i="3"/>
  <c r="G96" i="3"/>
  <c r="G124" i="3"/>
  <c r="G67" i="3"/>
  <c r="F26" i="2" l="1"/>
  <c r="C17" i="1" s="1"/>
  <c r="E26" i="2"/>
  <c r="C16" i="1" s="1"/>
  <c r="C18" i="1" l="1"/>
  <c r="C21" i="1" s="1"/>
  <c r="C22" i="1" s="1"/>
</calcChain>
</file>

<file path=xl/sharedStrings.xml><?xml version="1.0" encoding="utf-8"?>
<sst xmlns="http://schemas.openxmlformats.org/spreadsheetml/2006/main" count="408" uniqueCount="264">
  <si>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</si>
  <si>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</si>
  <si>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</si>
  <si>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</si>
  <si>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</si>
  <si>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</si>
  <si>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</si>
  <si>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</si>
  <si>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</si>
  <si>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</si>
  <si>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</si>
  <si>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</si>
  <si>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</si>
  <si>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</si>
  <si>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</si>
  <si>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</si>
  <si>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</si>
  <si>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</si>
  <si>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</si>
  <si>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</si>
  <si>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</si>
  <si>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</si>
  <si>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</si>
  <si>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</si>
  <si>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</si>
  <si>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</si>
  <si>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</si>
  <si>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</si>
  <si>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</si>
  <si>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</si>
  <si>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</si>
  <si>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</si>
  <si>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</si>
  <si>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</si>
  <si>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</si>
  <si>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</si>
  <si>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</si>
  <si>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</si>
  <si>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</si>
  <si>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</si>
  <si>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</si>
  <si>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</si>
  <si>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</si>
  <si>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</si>
  <si>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</si>
  <si>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</si>
  <si>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</si>
  <si>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</si>
  <si>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</si>
  <si>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</si>
  <si>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</si>
  <si>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</si>
  <si>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</si>
  <si>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</si>
  <si>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</si>
  <si>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</si>
  <si>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</si>
  <si>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</si>
  <si>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</si>
  <si>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</si>
  <si>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</si>
  <si>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</si>
  <si>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</si>
  <si>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</si>
  <si>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</si>
  <si>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</si>
  <si>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</si>
  <si>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rekonstrukce bytu</t>
  </si>
  <si>
    <t>3</t>
  </si>
  <si>
    <t>Svislé a kompletní konstrukce</t>
  </si>
  <si>
    <t>346 24-4312.R00</t>
  </si>
  <si>
    <t xml:space="preserve">Obezdívky van z desek Ytong tl. 75 mm </t>
  </si>
  <si>
    <t>m2</t>
  </si>
  <si>
    <t>342 25-5024.R00</t>
  </si>
  <si>
    <t xml:space="preserve">Příčky z desek Ytong tl. 10 cm </t>
  </si>
  <si>
    <t>(1,7+1+3,1)*2,6</t>
  </si>
  <si>
    <t>otvory:-(0,8*2*2)</t>
  </si>
  <si>
    <t>346 24-4361.RT2</t>
  </si>
  <si>
    <t>Zazdívka rýh, potrubí, kapes cihlami tl. 6,5 cm s použitím suché maltové směsi</t>
  </si>
  <si>
    <t>319 20-2321.R00</t>
  </si>
  <si>
    <t>Vyrovnání povrchu zdiva přizděním do tl. 8 cm nika, dveře</t>
  </si>
  <si>
    <t>319 20-1311.R00</t>
  </si>
  <si>
    <t xml:space="preserve">Vyrovnání povrchu zdiva maltou tl.do 3 cm </t>
  </si>
  <si>
    <t>342 26-4051.R00</t>
  </si>
  <si>
    <t>Podhled sádrokartonový na zavěšenou ocel. konstr. obývák, chodba, kuchyň</t>
  </si>
  <si>
    <t>25,8+5,9+1,5</t>
  </si>
  <si>
    <t>342 26-1112.RT1</t>
  </si>
  <si>
    <t>Příčka sádrokarton. ocel.kce, 1x oplášť. tl.100 mm desky standard tl. 12,5 mm, izolace Orsil tl. 5 cm</t>
  </si>
  <si>
    <t>60</t>
  </si>
  <si>
    <t>Úpravy povrchů, omítky</t>
  </si>
  <si>
    <t>601 01-1144.RT2</t>
  </si>
  <si>
    <t>*Štuk na stropech Cemix 113 ručně tloušťka vrstvy 3 mm</t>
  </si>
  <si>
    <t>2pokoje, WC, koup:(7,75*3,8)+(2,54*2,49)</t>
  </si>
  <si>
    <t>odečet:-1</t>
  </si>
  <si>
    <t>602 01-1144.RT2</t>
  </si>
  <si>
    <t>*Štuk na stěnách vnitřní Cemix 113 ručně tloušťka vrstvy 3 mm</t>
  </si>
  <si>
    <t>55,8+16,2+60+4,9</t>
  </si>
  <si>
    <t>601 01-6191.R00</t>
  </si>
  <si>
    <t xml:space="preserve">Penetrační nátěr stropů PROFI Putzgrund </t>
  </si>
  <si>
    <t>602 01-6191.R00</t>
  </si>
  <si>
    <t xml:space="preserve">Penetrační nátěr stěn PROFI Putzgrund </t>
  </si>
  <si>
    <t>61</t>
  </si>
  <si>
    <t>Upravy povrchů vnitřní</t>
  </si>
  <si>
    <t>612 40-3399.R00</t>
  </si>
  <si>
    <t xml:space="preserve">Hrubá výplň rýh ve stěnách maltou </t>
  </si>
  <si>
    <t>612 40-9991.RT2</t>
  </si>
  <si>
    <t>Začištění omítek kolem oken,dveří apod. s použitím suché maltové směsi</t>
  </si>
  <si>
    <t>m</t>
  </si>
  <si>
    <t>9,5*4</t>
  </si>
  <si>
    <t>612 42-1637.R00</t>
  </si>
  <si>
    <t>Omítka vnitřní zdiva, MVC, štuková nika, dozdívky</t>
  </si>
  <si>
    <t>nika:1,7*2*2,6</t>
  </si>
  <si>
    <t>dozdívky:4*2*2,6</t>
  </si>
  <si>
    <t>odp otvory:-(4*1,6)</t>
  </si>
  <si>
    <t>611 42-1231.R00</t>
  </si>
  <si>
    <t>** Oprava váp.omítek stropů do 10% plochy - štuk lož, pokoj, koup, Wc</t>
  </si>
  <si>
    <t>612 42-1231.RT2</t>
  </si>
  <si>
    <t>** Oprava vápen.omítek stěn do 10 % pl. - štuk s použitím suché maltové směsi</t>
  </si>
  <si>
    <t>610 99-1111.R00</t>
  </si>
  <si>
    <t xml:space="preserve">Zakrývání výplní vnitřních otvorů </t>
  </si>
  <si>
    <t>63</t>
  </si>
  <si>
    <t>Podlahy a podlahové konstrukce</t>
  </si>
  <si>
    <t>632 41-1125.RT1</t>
  </si>
  <si>
    <t>Potěr ze SMS Cemix, ruční zpracování, tl. 25 mm samonivelační anhydritový potěr 20 Cemix 110</t>
  </si>
  <si>
    <t>obyv. chodba, kuch:(3,32+1,68)*5,05</t>
  </si>
  <si>
    <t>kuch:2,54*2,5</t>
  </si>
  <si>
    <t>632 45-1421.R00</t>
  </si>
  <si>
    <t xml:space="preserve">Doplnění potěru v ploše do 1 m2, tl.10-20 mm </t>
  </si>
  <si>
    <t>nika kuch:1,7*0,38</t>
  </si>
  <si>
    <t>64</t>
  </si>
  <si>
    <t>Výplně otvorů</t>
  </si>
  <si>
    <t>642 95-2110.RT2</t>
  </si>
  <si>
    <t>Osazení zárubní dveřních dřevěných, pl. do 2,5 m2 včetně dodávky zárubně Sapeli  197 x 60/7 - 19 buk</t>
  </si>
  <si>
    <t>kus</t>
  </si>
  <si>
    <t>642 95-2110.RT4</t>
  </si>
  <si>
    <t>Osazení zárubní dveřních dřevěných, pl. do 2,5 m2 včetně dodávky zárubně Sapeli  197 x 80/7 - 19 buk</t>
  </si>
  <si>
    <t>611-61713</t>
  </si>
  <si>
    <t xml:space="preserve">Dveře vnitřní hladké plné 1kř. 60x197 cm dýha dub </t>
  </si>
  <si>
    <t>611-61721</t>
  </si>
  <si>
    <t xml:space="preserve">Dveře vnitřní hladké plné 1kř. 80x197 cm dýha dub </t>
  </si>
  <si>
    <t>94</t>
  </si>
  <si>
    <t>Lešení a stavební výtahy</t>
  </si>
  <si>
    <t>941 95-5001.R00</t>
  </si>
  <si>
    <t xml:space="preserve">Lešení lehké pomocné, výška podlahy do 1,2 m </t>
  </si>
  <si>
    <t>96</t>
  </si>
  <si>
    <t>Bourání konstrukcí</t>
  </si>
  <si>
    <t>962 03-2231.R00</t>
  </si>
  <si>
    <t xml:space="preserve">Bourání zdiva z cihel pálených na MVC </t>
  </si>
  <si>
    <t>m3</t>
  </si>
  <si>
    <t>nika:1,54*0,38*2,6</t>
  </si>
  <si>
    <t>962 03-1132.R00</t>
  </si>
  <si>
    <t xml:space="preserve">Bourání příček cihelných tl. 10 cm </t>
  </si>
  <si>
    <t>(2,6+0,57+1,6+1,4)*2,6</t>
  </si>
  <si>
    <t>otvory:-(3*1,6)</t>
  </si>
  <si>
    <t>vana:2,65</t>
  </si>
  <si>
    <t>968 07-2455.R00</t>
  </si>
  <si>
    <t xml:space="preserve">Vybourání kovových dveřních zárubní pl. do 2 m2 </t>
  </si>
  <si>
    <t>(0,8*2*3)+(0,6*2*2)</t>
  </si>
  <si>
    <t>965 08-1713.RT1</t>
  </si>
  <si>
    <t>Bourání dlaždic keramických tl. 1 cm, nad 1 m2 ručně, zádv+WC+kuch</t>
  </si>
  <si>
    <t>8,48+5,85+3,1</t>
  </si>
  <si>
    <t>97</t>
  </si>
  <si>
    <t>Prorážení otvorů</t>
  </si>
  <si>
    <t>974 03-1154.R00</t>
  </si>
  <si>
    <t xml:space="preserve">Vysekání rýh ve zdi cihelné 10 x 15 cm </t>
  </si>
  <si>
    <t>970 03-1100.R00</t>
  </si>
  <si>
    <t xml:space="preserve">Vrtání jádrové do zdiva cihelného do D 100 mm </t>
  </si>
  <si>
    <t>978 05-9531.R00</t>
  </si>
  <si>
    <t xml:space="preserve">Odsekání vnitřních obkladů stěn nad 2 m2 </t>
  </si>
  <si>
    <t>kuch:(2,54+1,1+1,1+0,4)*0,6</t>
  </si>
  <si>
    <t>koup:16,8</t>
  </si>
  <si>
    <t>979 01-1211.R00</t>
  </si>
  <si>
    <t xml:space="preserve">Svislá doprava suti a vybour. hmot za 2.NP nošením </t>
  </si>
  <si>
    <t>t</t>
  </si>
  <si>
    <t>979 99-0107.R00</t>
  </si>
  <si>
    <t xml:space="preserve">Poplatek za skládku suti - směs betonu,cihel,dřeva </t>
  </si>
  <si>
    <t>979 08-1111.R00</t>
  </si>
  <si>
    <t xml:space="preserve">Odvoz suti a vybour. hmot na skládku do 1 km </t>
  </si>
  <si>
    <t>979 08-1121.R00</t>
  </si>
  <si>
    <t>Příplatek k odvozu za každý další 1 km 15 km</t>
  </si>
  <si>
    <t>7,58*15</t>
  </si>
  <si>
    <t>99</t>
  </si>
  <si>
    <t>Staveništní přesun hmot</t>
  </si>
  <si>
    <t>999 28-1105.R00</t>
  </si>
  <si>
    <t xml:space="preserve">Přesun hmot pro opravy a údržbu do výšky 6 m </t>
  </si>
  <si>
    <t>711</t>
  </si>
  <si>
    <t>Izolace proti vodě</t>
  </si>
  <si>
    <t>711 21-2000.R00</t>
  </si>
  <si>
    <t xml:space="preserve">Penetrace podkladu pod hydroizolační nátěr </t>
  </si>
  <si>
    <t>711 21-2001.R00</t>
  </si>
  <si>
    <t xml:space="preserve">Nátěr hydroizolační těsnicí hmotou </t>
  </si>
  <si>
    <t>998 71-1201.R00</t>
  </si>
  <si>
    <t xml:space="preserve">Přesun hmot pro izolace proti vodě, výšky do 6 m </t>
  </si>
  <si>
    <t>721</t>
  </si>
  <si>
    <t>Vnitřní kanalizace</t>
  </si>
  <si>
    <t>721 R01</t>
  </si>
  <si>
    <t>Zdravotechnika, vodovod, kanalizace, zař.předměty  odhad</t>
  </si>
  <si>
    <t>soubor</t>
  </si>
  <si>
    <t>725</t>
  </si>
  <si>
    <t>Zařizovací předměty</t>
  </si>
  <si>
    <t>725 21-0821.R00</t>
  </si>
  <si>
    <t xml:space="preserve">Demontáž umyvadel bez výtokových armatur </t>
  </si>
  <si>
    <t>725 22-0841.R00</t>
  </si>
  <si>
    <t xml:space="preserve">Demontáž ocelové vany </t>
  </si>
  <si>
    <t>725 84-0850.R00</t>
  </si>
  <si>
    <t xml:space="preserve">Demontáž baterie sprch.diferenciální G 3/4x1 </t>
  </si>
  <si>
    <t>725 82-0801.R00</t>
  </si>
  <si>
    <t xml:space="preserve">Demontáž baterie nástěnné do G 3/4 </t>
  </si>
  <si>
    <t>731</t>
  </si>
  <si>
    <t>Kotelny</t>
  </si>
  <si>
    <t>731 R01</t>
  </si>
  <si>
    <t>Topení odhad</t>
  </si>
  <si>
    <t>766</t>
  </si>
  <si>
    <t>Konstrukce truhlářské</t>
  </si>
  <si>
    <t>766 67-0021.R00</t>
  </si>
  <si>
    <t xml:space="preserve">Montáž kliky a štítku </t>
  </si>
  <si>
    <t>766 66-1112.R00</t>
  </si>
  <si>
    <t xml:space="preserve">Montáž dveří do zárubně,otevíravých 1kř.do 0,8 m </t>
  </si>
  <si>
    <t>771</t>
  </si>
  <si>
    <t>Podlahy z dlaždic a obklady</t>
  </si>
  <si>
    <t>771 21-2113.R00</t>
  </si>
  <si>
    <t xml:space="preserve">Kladení dlažby keramické do TM, vel. do 400x400 mm </t>
  </si>
  <si>
    <t>771 SPCM</t>
  </si>
  <si>
    <t>Dlažba keramická odhad, upřesní investor</t>
  </si>
  <si>
    <t>998 77-1201.R00</t>
  </si>
  <si>
    <t xml:space="preserve">Přesun hmot pro podlahy z dlaždic, výšky do 6 m </t>
  </si>
  <si>
    <t>776</t>
  </si>
  <si>
    <t>Podlahy povlakové</t>
  </si>
  <si>
    <t>776 51-1820.RT2</t>
  </si>
  <si>
    <t>Odstranění PVC a koberců lepených s podložkou z ploch 10 - 20 m2</t>
  </si>
  <si>
    <t>776 40-1800.R00</t>
  </si>
  <si>
    <t xml:space="preserve">Demontáž soklíků nebo lišt, pryžových nebo z PVC </t>
  </si>
  <si>
    <t>(7,75+3,8+5,05+3,32)*2</t>
  </si>
  <si>
    <t>776 52-1100.RU2</t>
  </si>
  <si>
    <t>Lepení povlakových podlah z pásů PVC na Chemopren včetně podlahoviny Novoflor extra, tl. 2,0 mm</t>
  </si>
  <si>
    <t>776 42-1100.RU1</t>
  </si>
  <si>
    <t>Lepení podlahových soklíků z měkčeného PVC včetně dodávky soklíku PVC</t>
  </si>
  <si>
    <t>998 77-6201.R00</t>
  </si>
  <si>
    <t xml:space="preserve">Přesun hmot pro podlahy povlakové, výšky do 6 m </t>
  </si>
  <si>
    <t>781</t>
  </si>
  <si>
    <t>Obklady keramické</t>
  </si>
  <si>
    <t>781 41-5016.RT5</t>
  </si>
  <si>
    <t>Montáž obkladů stěn, porovin.,tmel, nad 20x25 cm Flexkleber (lepidlo), Fugenbund (spár. hmota)</t>
  </si>
  <si>
    <t>781 41-5016.RT2</t>
  </si>
  <si>
    <t>Obklad keramický odhad, upřesní investor</t>
  </si>
  <si>
    <t>20*1,1</t>
  </si>
  <si>
    <t>781 10-1111.R00</t>
  </si>
  <si>
    <t xml:space="preserve">Vyrovnání podkladu maltou ze SMS tl. do 7 mm </t>
  </si>
  <si>
    <t>998 78-1201.R00</t>
  </si>
  <si>
    <t xml:space="preserve">Přesun hmot pro obklady keramické, výšky do 6 m </t>
  </si>
  <si>
    <t>784</t>
  </si>
  <si>
    <t>Malby</t>
  </si>
  <si>
    <t>784 40-2801.R00</t>
  </si>
  <si>
    <t xml:space="preserve">Odstranění malby oškrábáním v místnosti H do 3,8 m </t>
  </si>
  <si>
    <t>35+137</t>
  </si>
  <si>
    <t>784 44-2021.RT1</t>
  </si>
  <si>
    <t>Malba disperzní interiérová HET, výška do 3,8 m Hetline pro sádrokartony, 2 x nátěr</t>
  </si>
  <si>
    <t>784 44-2001.RT1</t>
  </si>
  <si>
    <t>Malba disperzní interiérová HET, výška do 3,8 m Klasik 1barevná, 1x nátěr, 1x penetrace</t>
  </si>
  <si>
    <t>137+35</t>
  </si>
  <si>
    <t>M21</t>
  </si>
  <si>
    <t>Elektromontáže</t>
  </si>
  <si>
    <t>210 R01</t>
  </si>
  <si>
    <t>Elektroinstalace odhad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</si>
</sst>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2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4" fontId="18" fillId="0" borderId="53" xfId="1" applyNumberFormat="1" applyFont="1" applyFill="1" applyBorder="1" applyAlignment="1">
      <alignment horizontal="right" wrapText="1"/>
    </xf>
    <xf numFmtId="0" fontId="18" fillId="0" borderId="53" xfId="1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right"/>
    </xf>
    <xf numFmtId="0" fontId="19" fillId="0" borderId="0" xfId="1" applyFont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0" fillId="0" borderId="0" xfId="1" applyFont="1" applyAlignment="1"/>
    <xf numFmtId="0" fontId="9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view="pageBreakPreview" zoomScale="60" zoomScaleNormal="100" workbookViewId="0">
      <selection activeCell="D6" sqref="D6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67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/>
      <c r="D6" s="10"/>
      <c r="E6" s="10"/>
      <c r="F6" s="18"/>
      <c r="G6" s="12"/>
    </row>
    <row r="7" spans="1:57" x14ac:dyDescent="0.2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82"/>
      <c r="D8" s="183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84"/>
      <c r="F11" s="185"/>
      <c r="G11" s="186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 x14ac:dyDescent="0.2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x14ac:dyDescent="0.2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x14ac:dyDescent="0.2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x14ac:dyDescent="0.2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x14ac:dyDescent="0.2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x14ac:dyDescent="0.2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x14ac:dyDescent="0.2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 x14ac:dyDescent="0.2">
      <c r="A45" s="68"/>
      <c r="B45" s="187"/>
      <c r="C45" s="187"/>
      <c r="D45" s="187"/>
      <c r="E45" s="187"/>
      <c r="F45" s="187"/>
      <c r="G45" s="187"/>
      <c r="H45" t="s">
        <v>4</v>
      </c>
    </row>
    <row r="46" spans="1:8" x14ac:dyDescent="0.2">
      <c r="B46" s="181"/>
      <c r="C46" s="181"/>
      <c r="D46" s="181"/>
      <c r="E46" s="181"/>
      <c r="F46" s="181"/>
      <c r="G46" s="181"/>
    </row>
    <row r="47" spans="1:8" x14ac:dyDescent="0.2">
      <c r="B47" s="181"/>
      <c r="C47" s="181"/>
      <c r="D47" s="181"/>
      <c r="E47" s="181"/>
      <c r="F47" s="181"/>
      <c r="G47" s="181"/>
    </row>
    <row r="48" spans="1:8" x14ac:dyDescent="0.2">
      <c r="B48" s="181"/>
      <c r="C48" s="181"/>
      <c r="D48" s="181"/>
      <c r="E48" s="181"/>
      <c r="F48" s="181"/>
      <c r="G48" s="181"/>
    </row>
    <row r="49" spans="2:7" x14ac:dyDescent="0.2">
      <c r="B49" s="181"/>
      <c r="C49" s="181"/>
      <c r="D49" s="181"/>
      <c r="E49" s="181"/>
      <c r="F49" s="181"/>
      <c r="G49" s="181"/>
    </row>
    <row r="50" spans="2:7" x14ac:dyDescent="0.2">
      <c r="B50" s="181"/>
      <c r="C50" s="181"/>
      <c r="D50" s="181"/>
      <c r="E50" s="181"/>
      <c r="F50" s="181"/>
      <c r="G50" s="181"/>
    </row>
    <row r="51" spans="2:7" x14ac:dyDescent="0.2">
      <c r="B51" s="181"/>
      <c r="C51" s="181"/>
      <c r="D51" s="181"/>
      <c r="E51" s="181"/>
      <c r="F51" s="181"/>
      <c r="G51" s="181"/>
    </row>
    <row r="52" spans="2:7" x14ac:dyDescent="0.2">
      <c r="B52" s="181"/>
      <c r="C52" s="181"/>
      <c r="D52" s="181"/>
      <c r="E52" s="181"/>
      <c r="F52" s="181"/>
      <c r="G52" s="181"/>
    </row>
    <row r="53" spans="2:7" x14ac:dyDescent="0.2">
      <c r="B53" s="181"/>
      <c r="C53" s="181"/>
      <c r="D53" s="181"/>
      <c r="E53" s="181"/>
      <c r="F53" s="181"/>
      <c r="G53" s="181"/>
    </row>
    <row r="54" spans="2:7" x14ac:dyDescent="0.2">
      <c r="B54" s="181"/>
      <c r="C54" s="181"/>
      <c r="D54" s="181"/>
      <c r="E54" s="181"/>
      <c r="F54" s="181"/>
      <c r="G54" s="181"/>
    </row>
    <row r="55" spans="2:7" x14ac:dyDescent="0.2">
      <c r="B55" s="181"/>
      <c r="C55" s="181"/>
      <c r="D55" s="181"/>
      <c r="E55" s="181"/>
      <c r="F55" s="181"/>
      <c r="G55" s="181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scale="96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3"/>
  <sheetViews>
    <sheetView view="pageBreakPreview" topLeftCell="A19" zoomScale="130" zoomScaleNormal="100" zoomScaleSheetLayoutView="130" workbookViewId="0">
      <selection activeCell="A31" sqref="A3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88" t="s">
        <v>5</v>
      </c>
      <c r="B1" s="189"/>
      <c r="C1" s="69" t="str">
        <f>CONCATENATE(cislostavby," ",nazevstavby)</f>
        <v xml:space="preserve"> </v>
      </c>
      <c r="D1" s="70"/>
      <c r="E1" s="71"/>
      <c r="F1" s="70"/>
      <c r="G1" s="72"/>
      <c r="H1" s="73"/>
      <c r="I1" s="74"/>
    </row>
    <row r="2" spans="1:9" ht="13.5" thickBot="1" x14ac:dyDescent="0.25">
      <c r="A2" s="190" t="s">
        <v>1</v>
      </c>
      <c r="B2" s="191"/>
      <c r="C2" s="75" t="str">
        <f>CONCATENATE(cisloobjektu," ",nazevobjektu)</f>
        <v xml:space="preserve"> rekonstrukce bytu</v>
      </c>
      <c r="D2" s="76"/>
      <c r="E2" s="77"/>
      <c r="F2" s="76"/>
      <c r="G2" s="192"/>
      <c r="H2" s="192"/>
      <c r="I2" s="193"/>
    </row>
    <row r="3" spans="1:9" ht="13.5" thickTop="1" x14ac:dyDescent="0.2">
      <c r="F3" s="11"/>
    </row>
    <row r="4" spans="1:9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x14ac:dyDescent="0.2">
      <c r="A7" s="177" t="str">
        <f>Položky!B7</f>
        <v>3</v>
      </c>
      <c r="B7" s="86" t="str">
        <f>Položky!C7</f>
        <v>Svislé a kompletní konstrukce</v>
      </c>
      <c r="C7" s="87"/>
      <c r="D7" s="88"/>
      <c r="E7" s="178">
        <f>Položky!BA18</f>
        <v>0</v>
      </c>
      <c r="F7" s="179">
        <f>Položky!BB18</f>
        <v>0</v>
      </c>
      <c r="G7" s="179">
        <f>Položky!BC18</f>
        <v>0</v>
      </c>
      <c r="H7" s="179">
        <f>Položky!BD18</f>
        <v>0</v>
      </c>
      <c r="I7" s="180">
        <f>Položky!BE18</f>
        <v>0</v>
      </c>
    </row>
    <row r="8" spans="1:9" s="11" customFormat="1" x14ac:dyDescent="0.2">
      <c r="A8" s="177" t="str">
        <f>Položky!B19</f>
        <v>60</v>
      </c>
      <c r="B8" s="86" t="str">
        <f>Položky!C19</f>
        <v>Úpravy povrchů, omítky</v>
      </c>
      <c r="C8" s="87"/>
      <c r="D8" s="88"/>
      <c r="E8" s="178">
        <f>Položky!BA27</f>
        <v>0</v>
      </c>
      <c r="F8" s="179">
        <f>Položky!BB27</f>
        <v>0</v>
      </c>
      <c r="G8" s="179">
        <f>Položky!BC27</f>
        <v>0</v>
      </c>
      <c r="H8" s="179">
        <f>Položky!BD27</f>
        <v>0</v>
      </c>
      <c r="I8" s="180">
        <f>Položky!BE27</f>
        <v>0</v>
      </c>
    </row>
    <row r="9" spans="1:9" s="11" customFormat="1" x14ac:dyDescent="0.2">
      <c r="A9" s="177" t="str">
        <f>Položky!B28</f>
        <v>61</v>
      </c>
      <c r="B9" s="86" t="str">
        <f>Položky!C28</f>
        <v>Upravy povrchů vnitřní</v>
      </c>
      <c r="C9" s="87"/>
      <c r="D9" s="88"/>
      <c r="E9" s="178">
        <f>Položky!BA39</f>
        <v>0</v>
      </c>
      <c r="F9" s="179">
        <f>Položky!BB39</f>
        <v>0</v>
      </c>
      <c r="G9" s="179">
        <f>Položky!BC39</f>
        <v>0</v>
      </c>
      <c r="H9" s="179">
        <f>Položky!BD39</f>
        <v>0</v>
      </c>
      <c r="I9" s="180">
        <f>Položky!BE39</f>
        <v>0</v>
      </c>
    </row>
    <row r="10" spans="1:9" s="11" customFormat="1" x14ac:dyDescent="0.2">
      <c r="A10" s="177" t="str">
        <f>Položky!B40</f>
        <v>63</v>
      </c>
      <c r="B10" s="86" t="str">
        <f>Položky!C40</f>
        <v>Podlahy a podlahové konstrukce</v>
      </c>
      <c r="C10" s="87"/>
      <c r="D10" s="88"/>
      <c r="E10" s="178">
        <f>Položky!BA46</f>
        <v>0</v>
      </c>
      <c r="F10" s="179">
        <f>Položky!BB46</f>
        <v>0</v>
      </c>
      <c r="G10" s="179">
        <f>Položky!BC46</f>
        <v>0</v>
      </c>
      <c r="H10" s="179">
        <f>Položky!BD46</f>
        <v>0</v>
      </c>
      <c r="I10" s="180">
        <f>Položky!BE46</f>
        <v>0</v>
      </c>
    </row>
    <row r="11" spans="1:9" s="11" customFormat="1" x14ac:dyDescent="0.2">
      <c r="A11" s="177" t="str">
        <f>Položky!B47</f>
        <v>64</v>
      </c>
      <c r="B11" s="86" t="str">
        <f>Položky!C47</f>
        <v>Výplně otvorů</v>
      </c>
      <c r="C11" s="87"/>
      <c r="D11" s="88"/>
      <c r="E11" s="178">
        <f>Položky!BA52</f>
        <v>0</v>
      </c>
      <c r="F11" s="179">
        <f>Položky!BB52</f>
        <v>0</v>
      </c>
      <c r="G11" s="179">
        <f>Položky!BC52</f>
        <v>0</v>
      </c>
      <c r="H11" s="179">
        <f>Položky!BD52</f>
        <v>0</v>
      </c>
      <c r="I11" s="180">
        <f>Položky!BE52</f>
        <v>0</v>
      </c>
    </row>
    <row r="12" spans="1:9" s="11" customFormat="1" x14ac:dyDescent="0.2">
      <c r="A12" s="177" t="str">
        <f>Položky!B53</f>
        <v>94</v>
      </c>
      <c r="B12" s="86" t="str">
        <f>Položky!C53</f>
        <v>Lešení a stavební výtahy</v>
      </c>
      <c r="C12" s="87"/>
      <c r="D12" s="88"/>
      <c r="E12" s="178">
        <f>Položky!BA55</f>
        <v>0</v>
      </c>
      <c r="F12" s="179">
        <f>Položky!BB55</f>
        <v>0</v>
      </c>
      <c r="G12" s="179">
        <f>Položky!BC55</f>
        <v>0</v>
      </c>
      <c r="H12" s="179">
        <f>Položky!BD55</f>
        <v>0</v>
      </c>
      <c r="I12" s="180">
        <f>Položky!BE55</f>
        <v>0</v>
      </c>
    </row>
    <row r="13" spans="1:9" s="11" customFormat="1" x14ac:dyDescent="0.2">
      <c r="A13" s="177" t="str">
        <f>Položky!B56</f>
        <v>96</v>
      </c>
      <c r="B13" s="86" t="str">
        <f>Položky!C56</f>
        <v>Bourání konstrukcí</v>
      </c>
      <c r="C13" s="87"/>
      <c r="D13" s="88"/>
      <c r="E13" s="178">
        <f>Položky!BA67</f>
        <v>0</v>
      </c>
      <c r="F13" s="179">
        <f>Položky!BB67</f>
        <v>0</v>
      </c>
      <c r="G13" s="179">
        <f>Položky!BC67</f>
        <v>0</v>
      </c>
      <c r="H13" s="179">
        <f>Položky!BD67</f>
        <v>0</v>
      </c>
      <c r="I13" s="180">
        <f>Položky!BE67</f>
        <v>0</v>
      </c>
    </row>
    <row r="14" spans="1:9" s="11" customFormat="1" x14ac:dyDescent="0.2">
      <c r="A14" s="177" t="str">
        <f>Položky!B68</f>
        <v>97</v>
      </c>
      <c r="B14" s="86" t="str">
        <f>Položky!C68</f>
        <v>Prorážení otvorů</v>
      </c>
      <c r="C14" s="87"/>
      <c r="D14" s="88"/>
      <c r="E14" s="178">
        <f>Položky!BA79</f>
        <v>0</v>
      </c>
      <c r="F14" s="179">
        <f>Položky!BB79</f>
        <v>0</v>
      </c>
      <c r="G14" s="179">
        <f>Položky!BC79</f>
        <v>0</v>
      </c>
      <c r="H14" s="179">
        <f>Položky!BD79</f>
        <v>0</v>
      </c>
      <c r="I14" s="180">
        <f>Položky!BE79</f>
        <v>0</v>
      </c>
    </row>
    <row r="15" spans="1:9" s="11" customFormat="1" x14ac:dyDescent="0.2">
      <c r="A15" s="177" t="str">
        <f>Položky!B80</f>
        <v>99</v>
      </c>
      <c r="B15" s="86" t="str">
        <f>Položky!C80</f>
        <v>Staveništní přesun hmot</v>
      </c>
      <c r="C15" s="87"/>
      <c r="D15" s="88"/>
      <c r="E15" s="178">
        <f>Položky!BA82</f>
        <v>0</v>
      </c>
      <c r="F15" s="179">
        <f>Položky!BB82</f>
        <v>0</v>
      </c>
      <c r="G15" s="179">
        <f>Položky!BC82</f>
        <v>0</v>
      </c>
      <c r="H15" s="179">
        <f>Položky!BD82</f>
        <v>0</v>
      </c>
      <c r="I15" s="180">
        <f>Položky!BE82</f>
        <v>0</v>
      </c>
    </row>
    <row r="16" spans="1:9" s="11" customFormat="1" x14ac:dyDescent="0.2">
      <c r="A16" s="177" t="str">
        <f>Položky!B83</f>
        <v>711</v>
      </c>
      <c r="B16" s="86" t="str">
        <f>Položky!C83</f>
        <v>Izolace proti vodě</v>
      </c>
      <c r="C16" s="87"/>
      <c r="D16" s="88"/>
      <c r="E16" s="178">
        <f>Položky!BA87</f>
        <v>0</v>
      </c>
      <c r="F16" s="179">
        <f>Položky!BB87</f>
        <v>0</v>
      </c>
      <c r="G16" s="179">
        <f>Položky!BC87</f>
        <v>0</v>
      </c>
      <c r="H16" s="179">
        <f>Položky!BD87</f>
        <v>0</v>
      </c>
      <c r="I16" s="180">
        <f>Položky!BE87</f>
        <v>0</v>
      </c>
    </row>
    <row r="17" spans="1:57" s="11" customFormat="1" x14ac:dyDescent="0.2">
      <c r="A17" s="177" t="str">
        <f>Položky!B88</f>
        <v>721</v>
      </c>
      <c r="B17" s="86" t="str">
        <f>Položky!C88</f>
        <v>Vnitřní kanalizace</v>
      </c>
      <c r="C17" s="87"/>
      <c r="D17" s="88"/>
      <c r="E17" s="178">
        <f>Položky!BA90</f>
        <v>0</v>
      </c>
      <c r="F17" s="179">
        <f>Položky!BB90</f>
        <v>0</v>
      </c>
      <c r="G17" s="179">
        <f>Položky!BC90</f>
        <v>0</v>
      </c>
      <c r="H17" s="179">
        <f>Položky!BD90</f>
        <v>0</v>
      </c>
      <c r="I17" s="180">
        <f>Položky!BE90</f>
        <v>0</v>
      </c>
    </row>
    <row r="18" spans="1:57" s="11" customFormat="1" x14ac:dyDescent="0.2">
      <c r="A18" s="177" t="str">
        <f>Položky!B91</f>
        <v>725</v>
      </c>
      <c r="B18" s="86" t="str">
        <f>Položky!C91</f>
        <v>Zařizovací předměty</v>
      </c>
      <c r="C18" s="87"/>
      <c r="D18" s="88"/>
      <c r="E18" s="178">
        <f>Položky!BA96</f>
        <v>0</v>
      </c>
      <c r="F18" s="179">
        <f>Položky!BB96</f>
        <v>0</v>
      </c>
      <c r="G18" s="179">
        <f>Položky!BC96</f>
        <v>0</v>
      </c>
      <c r="H18" s="179">
        <f>Položky!BD96</f>
        <v>0</v>
      </c>
      <c r="I18" s="180">
        <f>Položky!BE96</f>
        <v>0</v>
      </c>
    </row>
    <row r="19" spans="1:57" s="11" customFormat="1" x14ac:dyDescent="0.2">
      <c r="A19" s="177" t="str">
        <f>Položky!B97</f>
        <v>731</v>
      </c>
      <c r="B19" s="86" t="str">
        <f>Položky!C97</f>
        <v>Kotelny</v>
      </c>
      <c r="C19" s="87"/>
      <c r="D19" s="88"/>
      <c r="E19" s="178">
        <f>Položky!BA99</f>
        <v>0</v>
      </c>
      <c r="F19" s="179">
        <f>Položky!BB99</f>
        <v>0</v>
      </c>
      <c r="G19" s="179">
        <f>Položky!BC99</f>
        <v>0</v>
      </c>
      <c r="H19" s="179">
        <f>Položky!BD99</f>
        <v>0</v>
      </c>
      <c r="I19" s="180">
        <f>Položky!BE99</f>
        <v>0</v>
      </c>
    </row>
    <row r="20" spans="1:57" s="11" customFormat="1" x14ac:dyDescent="0.2">
      <c r="A20" s="177" t="str">
        <f>Položky!B100</f>
        <v>766</v>
      </c>
      <c r="B20" s="86" t="str">
        <f>Položky!C100</f>
        <v>Konstrukce truhlářské</v>
      </c>
      <c r="C20" s="87"/>
      <c r="D20" s="88"/>
      <c r="E20" s="178">
        <f>Položky!BA103</f>
        <v>0</v>
      </c>
      <c r="F20" s="179">
        <f>Položky!BB103</f>
        <v>0</v>
      </c>
      <c r="G20" s="179">
        <f>Položky!BC103</f>
        <v>0</v>
      </c>
      <c r="H20" s="179">
        <f>Položky!BD103</f>
        <v>0</v>
      </c>
      <c r="I20" s="180">
        <f>Položky!BE103</f>
        <v>0</v>
      </c>
    </row>
    <row r="21" spans="1:57" s="11" customFormat="1" x14ac:dyDescent="0.2">
      <c r="A21" s="177" t="str">
        <f>Položky!B104</f>
        <v>771</v>
      </c>
      <c r="B21" s="86" t="str">
        <f>Položky!C104</f>
        <v>Podlahy z dlaždic a obklady</v>
      </c>
      <c r="C21" s="87"/>
      <c r="D21" s="88"/>
      <c r="E21" s="178">
        <f>Položky!BA109</f>
        <v>0</v>
      </c>
      <c r="F21" s="179">
        <f>Položky!BB109</f>
        <v>0</v>
      </c>
      <c r="G21" s="179">
        <f>Položky!BC109</f>
        <v>0</v>
      </c>
      <c r="H21" s="179">
        <f>Položky!BD109</f>
        <v>0</v>
      </c>
      <c r="I21" s="180">
        <f>Položky!BE109</f>
        <v>0</v>
      </c>
    </row>
    <row r="22" spans="1:57" s="11" customFormat="1" x14ac:dyDescent="0.2">
      <c r="A22" s="177" t="str">
        <f>Položky!B110</f>
        <v>776</v>
      </c>
      <c r="B22" s="86" t="str">
        <f>Položky!C110</f>
        <v>Podlahy povlakové</v>
      </c>
      <c r="C22" s="87"/>
      <c r="D22" s="88"/>
      <c r="E22" s="178">
        <f>Položky!BA117</f>
        <v>0</v>
      </c>
      <c r="F22" s="179">
        <f>Položky!BB117</f>
        <v>0</v>
      </c>
      <c r="G22" s="179">
        <f>Položky!BC117</f>
        <v>0</v>
      </c>
      <c r="H22" s="179">
        <f>Položky!BD117</f>
        <v>0</v>
      </c>
      <c r="I22" s="180">
        <f>Položky!BE117</f>
        <v>0</v>
      </c>
    </row>
    <row r="23" spans="1:57" s="11" customFormat="1" x14ac:dyDescent="0.2">
      <c r="A23" s="177" t="str">
        <f>Položky!B118</f>
        <v>781</v>
      </c>
      <c r="B23" s="86" t="str">
        <f>Položky!C118</f>
        <v>Obklady keramické</v>
      </c>
      <c r="C23" s="87"/>
      <c r="D23" s="88"/>
      <c r="E23" s="178">
        <f>Položky!BA124</f>
        <v>0</v>
      </c>
      <c r="F23" s="179">
        <f>Položky!BB124</f>
        <v>0</v>
      </c>
      <c r="G23" s="179">
        <f>Položky!BC124</f>
        <v>0</v>
      </c>
      <c r="H23" s="179">
        <f>Položky!BD124</f>
        <v>0</v>
      </c>
      <c r="I23" s="180">
        <f>Položky!BE124</f>
        <v>0</v>
      </c>
    </row>
    <row r="24" spans="1:57" s="11" customFormat="1" x14ac:dyDescent="0.2">
      <c r="A24" s="177" t="str">
        <f>Položky!B125</f>
        <v>784</v>
      </c>
      <c r="B24" s="86" t="str">
        <f>Položky!C125</f>
        <v>Malby</v>
      </c>
      <c r="C24" s="87"/>
      <c r="D24" s="88"/>
      <c r="E24" s="178">
        <f>Položky!BA131</f>
        <v>0</v>
      </c>
      <c r="F24" s="179">
        <f>Položky!BB131</f>
        <v>0</v>
      </c>
      <c r="G24" s="179">
        <f>Položky!BC131</f>
        <v>0</v>
      </c>
      <c r="H24" s="179">
        <f>Položky!BD131</f>
        <v>0</v>
      </c>
      <c r="I24" s="180">
        <f>Položky!BE131</f>
        <v>0</v>
      </c>
    </row>
    <row r="25" spans="1:57" s="11" customFormat="1" ht="13.5" thickBot="1" x14ac:dyDescent="0.25">
      <c r="A25" s="177" t="str">
        <f>Položky!B132</f>
        <v>M21</v>
      </c>
      <c r="B25" s="86" t="str">
        <f>Položky!C132</f>
        <v>Elektromontáže</v>
      </c>
      <c r="C25" s="87"/>
      <c r="D25" s="88"/>
      <c r="E25" s="178">
        <f>Položky!BA134</f>
        <v>0</v>
      </c>
      <c r="F25" s="179">
        <f>Položky!BB134</f>
        <v>0</v>
      </c>
      <c r="G25" s="179">
        <f>Položky!BC134</f>
        <v>0</v>
      </c>
      <c r="H25" s="179">
        <f>Položky!BD134</f>
        <v>0</v>
      </c>
      <c r="I25" s="180">
        <f>Položky!BE134</f>
        <v>0</v>
      </c>
    </row>
    <row r="26" spans="1:57" s="94" customFormat="1" ht="13.5" thickBot="1" x14ac:dyDescent="0.25">
      <c r="A26" s="89"/>
      <c r="B26" s="81" t="s">
        <v>50</v>
      </c>
      <c r="C26" s="81"/>
      <c r="D26" s="90"/>
      <c r="E26" s="91">
        <f>SUM(E7:E25)</f>
        <v>0</v>
      </c>
      <c r="F26" s="92">
        <f>SUM(F7:F25)</f>
        <v>0</v>
      </c>
      <c r="G26" s="92">
        <f>SUM(G7:G25)</f>
        <v>0</v>
      </c>
      <c r="H26" s="92">
        <f>SUM(H7:H25)</f>
        <v>0</v>
      </c>
      <c r="I26" s="93">
        <f>SUM(I7:I25)</f>
        <v>0</v>
      </c>
    </row>
    <row r="27" spans="1:57" x14ac:dyDescent="0.2">
      <c r="A27" s="87"/>
      <c r="B27" s="87"/>
      <c r="C27" s="87"/>
      <c r="D27" s="87"/>
      <c r="E27" s="87"/>
      <c r="F27" s="87"/>
      <c r="G27" s="87"/>
      <c r="H27" s="87"/>
      <c r="I27" s="87"/>
    </row>
    <row r="28" spans="1:57" ht="19.5" customHeight="1" x14ac:dyDescent="0.25">
      <c r="A28" s="95" t="s">
        <v>51</v>
      </c>
      <c r="B28" s="95"/>
      <c r="C28" s="95"/>
      <c r="D28" s="95"/>
      <c r="E28" s="95"/>
      <c r="F28" s="95"/>
      <c r="G28" s="96"/>
      <c r="H28" s="95"/>
      <c r="I28" s="95"/>
      <c r="BA28" s="30"/>
      <c r="BB28" s="30"/>
      <c r="BC28" s="30"/>
      <c r="BD28" s="30"/>
      <c r="BE28" s="30"/>
    </row>
    <row r="29" spans="1:57" ht="13.5" thickBot="1" x14ac:dyDescent="0.25">
      <c r="A29" s="97"/>
      <c r="B29" s="97"/>
      <c r="C29" s="97"/>
      <c r="D29" s="97"/>
      <c r="E29" s="97"/>
      <c r="F29" s="97"/>
      <c r="G29" s="97"/>
      <c r="H29" s="97"/>
      <c r="I29" s="97"/>
    </row>
    <row r="30" spans="1:57" x14ac:dyDescent="0.2">
      <c r="A30" s="98" t="s">
        <v>52</v>
      </c>
      <c r="B30" s="99"/>
      <c r="C30" s="99"/>
      <c r="D30" s="100"/>
      <c r="E30" s="101" t="s">
        <v>53</v>
      </c>
      <c r="F30" s="102" t="s">
        <v>54</v>
      </c>
      <c r="G30" s="103" t="s">
        <v>55</v>
      </c>
      <c r="H30" s="104"/>
      <c r="I30" s="105" t="s">
        <v>53</v>
      </c>
    </row>
    <row r="31" spans="1:57" x14ac:dyDescent="0.2">
      <c r="A31" s="106"/>
      <c r="B31" s="107"/>
      <c r="C31" s="107"/>
      <c r="D31" s="108"/>
      <c r="E31" s="109"/>
      <c r="F31" s="110"/>
      <c r="G31" s="111">
        <f>CHOOSE(BA31+1,HSV+PSV,HSV+PSV+Mont,HSV+PSV+Dodavka+Mont,HSV,PSV,Mont,Dodavka,Mont+Dodavka,0)</f>
        <v>0</v>
      </c>
      <c r="H31" s="112"/>
      <c r="I31" s="113">
        <f>E31+F31*G31/100</f>
        <v>0</v>
      </c>
      <c r="BA31">
        <v>8</v>
      </c>
    </row>
    <row r="32" spans="1:57" ht="13.5" thickBot="1" x14ac:dyDescent="0.25">
      <c r="A32" s="114"/>
      <c r="B32" s="115" t="s">
        <v>56</v>
      </c>
      <c r="C32" s="116"/>
      <c r="D32" s="117"/>
      <c r="E32" s="118"/>
      <c r="F32" s="119"/>
      <c r="G32" s="119"/>
      <c r="H32" s="194">
        <f>SUM(H31:H31)</f>
        <v>0</v>
      </c>
      <c r="I32" s="195"/>
    </row>
    <row r="33" spans="1:9" x14ac:dyDescent="0.2">
      <c r="A33" s="97"/>
      <c r="B33" s="97"/>
      <c r="C33" s="97"/>
      <c r="D33" s="97"/>
      <c r="E33" s="97"/>
      <c r="F33" s="97"/>
      <c r="G33" s="97"/>
      <c r="H33" s="97"/>
      <c r="I33" s="97"/>
    </row>
    <row r="34" spans="1:9" x14ac:dyDescent="0.2">
      <c r="B34" s="94"/>
      <c r="F34" s="120"/>
      <c r="G34" s="121"/>
      <c r="H34" s="121"/>
      <c r="I34" s="122"/>
    </row>
    <row r="35" spans="1:9" x14ac:dyDescent="0.2">
      <c r="F35" s="120"/>
      <c r="G35" s="121"/>
      <c r="H35" s="121"/>
      <c r="I35" s="122"/>
    </row>
    <row r="36" spans="1:9" x14ac:dyDescent="0.2">
      <c r="F36" s="120"/>
      <c r="G36" s="121"/>
      <c r="H36" s="121"/>
      <c r="I36" s="122"/>
    </row>
    <row r="37" spans="1:9" x14ac:dyDescent="0.2">
      <c r="F37" s="120"/>
      <c r="G37" s="121"/>
      <c r="H37" s="121"/>
      <c r="I37" s="122"/>
    </row>
    <row r="38" spans="1:9" x14ac:dyDescent="0.2">
      <c r="F38" s="120"/>
      <c r="G38" s="121"/>
      <c r="H38" s="121"/>
      <c r="I38" s="122"/>
    </row>
    <row r="39" spans="1:9" x14ac:dyDescent="0.2">
      <c r="F39" s="120"/>
      <c r="G39" s="121"/>
      <c r="H39" s="121"/>
      <c r="I39" s="122"/>
    </row>
    <row r="40" spans="1:9" x14ac:dyDescent="0.2">
      <c r="F40" s="120"/>
      <c r="G40" s="121"/>
      <c r="H40" s="121"/>
      <c r="I40" s="122"/>
    </row>
    <row r="41" spans="1:9" x14ac:dyDescent="0.2">
      <c r="F41" s="120"/>
      <c r="G41" s="121"/>
      <c r="H41" s="121"/>
      <c r="I41" s="122"/>
    </row>
    <row r="42" spans="1:9" x14ac:dyDescent="0.2">
      <c r="F42" s="120"/>
      <c r="G42" s="121"/>
      <c r="H42" s="121"/>
      <c r="I42" s="122"/>
    </row>
    <row r="43" spans="1:9" x14ac:dyDescent="0.2">
      <c r="F43" s="120"/>
      <c r="G43" s="121"/>
      <c r="H43" s="121"/>
      <c r="I43" s="122"/>
    </row>
    <row r="44" spans="1:9" x14ac:dyDescent="0.2">
      <c r="F44" s="120"/>
      <c r="G44" s="121"/>
      <c r="H44" s="121"/>
      <c r="I44" s="122"/>
    </row>
    <row r="45" spans="1:9" x14ac:dyDescent="0.2">
      <c r="F45" s="120"/>
      <c r="G45" s="121"/>
      <c r="H45" s="121"/>
      <c r="I45" s="122"/>
    </row>
    <row r="46" spans="1:9" x14ac:dyDescent="0.2">
      <c r="F46" s="120"/>
      <c r="G46" s="121"/>
      <c r="H46" s="121"/>
      <c r="I46" s="122"/>
    </row>
    <row r="47" spans="1:9" x14ac:dyDescent="0.2">
      <c r="F47" s="120"/>
      <c r="G47" s="121"/>
      <c r="H47" s="121"/>
      <c r="I47" s="122"/>
    </row>
    <row r="48" spans="1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  <row r="70" spans="6:9" x14ac:dyDescent="0.2">
      <c r="F70" s="120"/>
      <c r="G70" s="121"/>
      <c r="H70" s="121"/>
      <c r="I70" s="122"/>
    </row>
    <row r="71" spans="6:9" x14ac:dyDescent="0.2">
      <c r="F71" s="120"/>
      <c r="G71" s="121"/>
      <c r="H71" s="121"/>
      <c r="I71" s="122"/>
    </row>
    <row r="72" spans="6:9" x14ac:dyDescent="0.2">
      <c r="F72" s="120"/>
      <c r="G72" s="121"/>
      <c r="H72" s="121"/>
      <c r="I72" s="122"/>
    </row>
    <row r="73" spans="6:9" x14ac:dyDescent="0.2">
      <c r="F73" s="120"/>
      <c r="G73" s="121"/>
      <c r="H73" s="121"/>
      <c r="I73" s="122"/>
    </row>
    <row r="74" spans="6:9" x14ac:dyDescent="0.2">
      <c r="F74" s="120"/>
      <c r="G74" s="121"/>
      <c r="H74" s="121"/>
      <c r="I74" s="122"/>
    </row>
    <row r="75" spans="6:9" x14ac:dyDescent="0.2">
      <c r="F75" s="120"/>
      <c r="G75" s="121"/>
      <c r="H75" s="121"/>
      <c r="I75" s="122"/>
    </row>
    <row r="76" spans="6:9" x14ac:dyDescent="0.2">
      <c r="F76" s="120"/>
      <c r="G76" s="121"/>
      <c r="H76" s="121"/>
      <c r="I76" s="122"/>
    </row>
    <row r="77" spans="6:9" x14ac:dyDescent="0.2">
      <c r="F77" s="120"/>
      <c r="G77" s="121"/>
      <c r="H77" s="121"/>
      <c r="I77" s="122"/>
    </row>
    <row r="78" spans="6:9" x14ac:dyDescent="0.2">
      <c r="F78" s="120"/>
      <c r="G78" s="121"/>
      <c r="H78" s="121"/>
      <c r="I78" s="122"/>
    </row>
    <row r="79" spans="6:9" x14ac:dyDescent="0.2">
      <c r="F79" s="120"/>
      <c r="G79" s="121"/>
      <c r="H79" s="121"/>
      <c r="I79" s="122"/>
    </row>
    <row r="80" spans="6:9" x14ac:dyDescent="0.2">
      <c r="F80" s="120"/>
      <c r="G80" s="121"/>
      <c r="H80" s="121"/>
      <c r="I80" s="122"/>
    </row>
    <row r="81" spans="6:9" x14ac:dyDescent="0.2">
      <c r="F81" s="120"/>
      <c r="G81" s="121"/>
      <c r="H81" s="121"/>
      <c r="I81" s="122"/>
    </row>
    <row r="82" spans="6:9" x14ac:dyDescent="0.2">
      <c r="F82" s="120"/>
      <c r="G82" s="121"/>
      <c r="H82" s="121"/>
      <c r="I82" s="122"/>
    </row>
    <row r="83" spans="6:9" x14ac:dyDescent="0.2">
      <c r="F83" s="120"/>
      <c r="G83" s="121"/>
      <c r="H83" s="121"/>
      <c r="I83" s="122"/>
    </row>
  </sheetData>
  <mergeCells count="4">
    <mergeCell ref="A1:B1"/>
    <mergeCell ref="A2:B2"/>
    <mergeCell ref="G2:I2"/>
    <mergeCell ref="H32:I32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207"/>
  <sheetViews>
    <sheetView showGridLines="0" showZeros="0" view="pageBreakPreview" topLeftCell="A112" zoomScale="115" zoomScaleNormal="100" zoomScaleSheetLayoutView="115" workbookViewId="0">
      <selection activeCell="W81" sqref="W81"/>
    </sheetView>
  </sheetViews>
  <sheetFormatPr defaultColWidth="9.140625" defaultRowHeight="12.75" x14ac:dyDescent="0.2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71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 x14ac:dyDescent="0.25">
      <c r="A1" s="198" t="s">
        <v>57</v>
      </c>
      <c r="B1" s="198"/>
      <c r="C1" s="198"/>
      <c r="D1" s="198"/>
      <c r="E1" s="198"/>
      <c r="F1" s="198"/>
      <c r="G1" s="198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9" t="s">
        <v>5</v>
      </c>
      <c r="B3" s="200"/>
      <c r="C3" s="128" t="str">
        <f>CONCATENATE(cislostavby," ",nazevstavby)</f>
        <v xml:space="preserve"> 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201" t="s">
        <v>1</v>
      </c>
      <c r="B4" s="202"/>
      <c r="C4" s="133" t="str">
        <f>CONCATENATE(cisloobjektu," ",nazevobjektu)</f>
        <v xml:space="preserve"> rekonstrukce bytu</v>
      </c>
      <c r="D4" s="134"/>
      <c r="E4" s="203"/>
      <c r="F4" s="203"/>
      <c r="G4" s="204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x14ac:dyDescent="0.2">
      <c r="A8" s="151">
        <v>1</v>
      </c>
      <c r="B8" s="152" t="s">
        <v>70</v>
      </c>
      <c r="C8" s="153" t="s">
        <v>71</v>
      </c>
      <c r="D8" s="154" t="s">
        <v>72</v>
      </c>
      <c r="E8" s="155">
        <v>2.64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5.2409999999999998E-2</v>
      </c>
    </row>
    <row r="9" spans="1:104" x14ac:dyDescent="0.2">
      <c r="A9" s="151">
        <v>2</v>
      </c>
      <c r="B9" s="152" t="s">
        <v>73</v>
      </c>
      <c r="C9" s="153" t="s">
        <v>74</v>
      </c>
      <c r="D9" s="154" t="s">
        <v>72</v>
      </c>
      <c r="E9" s="155">
        <v>11.88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7.0599999999999996E-2</v>
      </c>
    </row>
    <row r="10" spans="1:104" x14ac:dyDescent="0.2">
      <c r="A10" s="157"/>
      <c r="B10" s="158"/>
      <c r="C10" s="196" t="s">
        <v>75</v>
      </c>
      <c r="D10" s="197"/>
      <c r="E10" s="159">
        <v>15.08</v>
      </c>
      <c r="F10" s="160"/>
      <c r="G10" s="161"/>
      <c r="M10" s="162" t="s">
        <v>75</v>
      </c>
      <c r="O10" s="150"/>
    </row>
    <row r="11" spans="1:104" x14ac:dyDescent="0.2">
      <c r="A11" s="157"/>
      <c r="B11" s="158"/>
      <c r="C11" s="196" t="s">
        <v>76</v>
      </c>
      <c r="D11" s="197"/>
      <c r="E11" s="159">
        <v>-3.2</v>
      </c>
      <c r="F11" s="160"/>
      <c r="G11" s="161"/>
      <c r="M11" s="162" t="s">
        <v>76</v>
      </c>
      <c r="O11" s="150"/>
    </row>
    <row r="12" spans="1:104" ht="22.5" x14ac:dyDescent="0.2">
      <c r="A12" s="151">
        <v>3</v>
      </c>
      <c r="B12" s="152" t="s">
        <v>77</v>
      </c>
      <c r="C12" s="153" t="s">
        <v>78</v>
      </c>
      <c r="D12" s="154" t="s">
        <v>72</v>
      </c>
      <c r="E12" s="155">
        <v>2.4300000000000002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0.12675</v>
      </c>
    </row>
    <row r="13" spans="1:104" ht="22.5" x14ac:dyDescent="0.2">
      <c r="A13" s="151">
        <v>4</v>
      </c>
      <c r="B13" s="152" t="s">
        <v>79</v>
      </c>
      <c r="C13" s="153" t="s">
        <v>80</v>
      </c>
      <c r="D13" s="154" t="s">
        <v>72</v>
      </c>
      <c r="E13" s="155">
        <v>4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4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5.3060000000000003E-2</v>
      </c>
    </row>
    <row r="14" spans="1:104" x14ac:dyDescent="0.2">
      <c r="A14" s="151">
        <v>5</v>
      </c>
      <c r="B14" s="152" t="s">
        <v>81</v>
      </c>
      <c r="C14" s="153" t="s">
        <v>82</v>
      </c>
      <c r="D14" s="154" t="s">
        <v>72</v>
      </c>
      <c r="E14" s="155">
        <v>2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3.7670000000000002E-2</v>
      </c>
    </row>
    <row r="15" spans="1:104" ht="22.5" x14ac:dyDescent="0.2">
      <c r="A15" s="151">
        <v>6</v>
      </c>
      <c r="B15" s="152" t="s">
        <v>83</v>
      </c>
      <c r="C15" s="153" t="s">
        <v>84</v>
      </c>
      <c r="D15" s="154" t="s">
        <v>72</v>
      </c>
      <c r="E15" s="155">
        <v>33.200000000000003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1.8599999999999998E-2</v>
      </c>
    </row>
    <row r="16" spans="1:104" x14ac:dyDescent="0.2">
      <c r="A16" s="157"/>
      <c r="B16" s="158"/>
      <c r="C16" s="196" t="s">
        <v>85</v>
      </c>
      <c r="D16" s="197"/>
      <c r="E16" s="159">
        <v>33.200000000000003</v>
      </c>
      <c r="F16" s="160"/>
      <c r="G16" s="161"/>
      <c r="M16" s="162" t="s">
        <v>85</v>
      </c>
      <c r="O16" s="150"/>
    </row>
    <row r="17" spans="1:104" ht="22.5" x14ac:dyDescent="0.2">
      <c r="A17" s="151">
        <v>7</v>
      </c>
      <c r="B17" s="152" t="s">
        <v>86</v>
      </c>
      <c r="C17" s="153" t="s">
        <v>87</v>
      </c>
      <c r="D17" s="154" t="s">
        <v>72</v>
      </c>
      <c r="E17" s="155">
        <v>7.3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7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2.9329999999999998E-2</v>
      </c>
    </row>
    <row r="18" spans="1:104" x14ac:dyDescent="0.2">
      <c r="A18" s="163"/>
      <c r="B18" s="164" t="s">
        <v>66</v>
      </c>
      <c r="C18" s="165" t="str">
        <f>CONCATENATE(B7," ",C7)</f>
        <v>3 Svislé a kompletní konstrukce</v>
      </c>
      <c r="D18" s="163"/>
      <c r="E18" s="166"/>
      <c r="F18" s="166"/>
      <c r="G18" s="167">
        <f>SUM(G7:G17)</f>
        <v>0</v>
      </c>
      <c r="O18" s="150">
        <v>4</v>
      </c>
      <c r="BA18" s="168">
        <f>SUM(BA7:BA17)</f>
        <v>0</v>
      </c>
      <c r="BB18" s="168">
        <f>SUM(BB7:BB17)</f>
        <v>0</v>
      </c>
      <c r="BC18" s="168">
        <f>SUM(BC7:BC17)</f>
        <v>0</v>
      </c>
      <c r="BD18" s="168">
        <f>SUM(BD7:BD17)</f>
        <v>0</v>
      </c>
      <c r="BE18" s="168">
        <f>SUM(BE7:BE17)</f>
        <v>0</v>
      </c>
    </row>
    <row r="19" spans="1:104" x14ac:dyDescent="0.2">
      <c r="A19" s="143" t="s">
        <v>65</v>
      </c>
      <c r="B19" s="144" t="s">
        <v>88</v>
      </c>
      <c r="C19" s="145" t="s">
        <v>89</v>
      </c>
      <c r="D19" s="146"/>
      <c r="E19" s="147"/>
      <c r="F19" s="147"/>
      <c r="G19" s="148"/>
      <c r="H19" s="149"/>
      <c r="I19" s="149"/>
      <c r="O19" s="150">
        <v>1</v>
      </c>
    </row>
    <row r="20" spans="1:104" ht="22.5" x14ac:dyDescent="0.2">
      <c r="A20" s="151">
        <v>8</v>
      </c>
      <c r="B20" s="152" t="s">
        <v>90</v>
      </c>
      <c r="C20" s="153" t="s">
        <v>91</v>
      </c>
      <c r="D20" s="154" t="s">
        <v>72</v>
      </c>
      <c r="E20" s="155">
        <v>34.7746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8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4.3899999999999998E-3</v>
      </c>
    </row>
    <row r="21" spans="1:104" x14ac:dyDescent="0.2">
      <c r="A21" s="157"/>
      <c r="B21" s="158"/>
      <c r="C21" s="196" t="s">
        <v>92</v>
      </c>
      <c r="D21" s="197"/>
      <c r="E21" s="159">
        <v>35.7746</v>
      </c>
      <c r="F21" s="160"/>
      <c r="G21" s="161"/>
      <c r="M21" s="162" t="s">
        <v>92</v>
      </c>
      <c r="O21" s="150"/>
    </row>
    <row r="22" spans="1:104" x14ac:dyDescent="0.2">
      <c r="A22" s="157"/>
      <c r="B22" s="158"/>
      <c r="C22" s="196" t="s">
        <v>93</v>
      </c>
      <c r="D22" s="197"/>
      <c r="E22" s="159">
        <v>-1</v>
      </c>
      <c r="F22" s="160"/>
      <c r="G22" s="161"/>
      <c r="M22" s="162" t="s">
        <v>93</v>
      </c>
      <c r="O22" s="150"/>
    </row>
    <row r="23" spans="1:104" ht="22.5" x14ac:dyDescent="0.2">
      <c r="A23" s="151">
        <v>9</v>
      </c>
      <c r="B23" s="152" t="s">
        <v>94</v>
      </c>
      <c r="C23" s="153" t="s">
        <v>95</v>
      </c>
      <c r="D23" s="154" t="s">
        <v>72</v>
      </c>
      <c r="E23" s="155">
        <v>136.9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9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3.9399999999999999E-3</v>
      </c>
    </row>
    <row r="24" spans="1:104" x14ac:dyDescent="0.2">
      <c r="A24" s="157"/>
      <c r="B24" s="158"/>
      <c r="C24" s="196" t="s">
        <v>96</v>
      </c>
      <c r="D24" s="197"/>
      <c r="E24" s="159">
        <v>136.9</v>
      </c>
      <c r="F24" s="160"/>
      <c r="G24" s="161"/>
      <c r="M24" s="162" t="s">
        <v>96</v>
      </c>
      <c r="O24" s="150"/>
    </row>
    <row r="25" spans="1:104" x14ac:dyDescent="0.2">
      <c r="A25" s="151">
        <v>10</v>
      </c>
      <c r="B25" s="152" t="s">
        <v>97</v>
      </c>
      <c r="C25" s="153" t="s">
        <v>98</v>
      </c>
      <c r="D25" s="154" t="s">
        <v>72</v>
      </c>
      <c r="E25" s="155">
        <v>34.78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10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1.7000000000000001E-4</v>
      </c>
    </row>
    <row r="26" spans="1:104" x14ac:dyDescent="0.2">
      <c r="A26" s="151">
        <v>11</v>
      </c>
      <c r="B26" s="152" t="s">
        <v>99</v>
      </c>
      <c r="C26" s="153" t="s">
        <v>100</v>
      </c>
      <c r="D26" s="154" t="s">
        <v>72</v>
      </c>
      <c r="E26" s="155">
        <v>136.9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11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1.6000000000000001E-4</v>
      </c>
    </row>
    <row r="27" spans="1:104" x14ac:dyDescent="0.2">
      <c r="A27" s="163"/>
      <c r="B27" s="164" t="s">
        <v>66</v>
      </c>
      <c r="C27" s="165" t="str">
        <f>CONCATENATE(B19," ",C19)</f>
        <v>60 Úpravy povrchů, omítky</v>
      </c>
      <c r="D27" s="163"/>
      <c r="E27" s="166"/>
      <c r="F27" s="166"/>
      <c r="G27" s="167">
        <f>SUM(G19:G26)</f>
        <v>0</v>
      </c>
      <c r="O27" s="150">
        <v>4</v>
      </c>
      <c r="BA27" s="168">
        <f>SUM(BA19:BA26)</f>
        <v>0</v>
      </c>
      <c r="BB27" s="168">
        <f>SUM(BB19:BB26)</f>
        <v>0</v>
      </c>
      <c r="BC27" s="168">
        <f>SUM(BC19:BC26)</f>
        <v>0</v>
      </c>
      <c r="BD27" s="168">
        <f>SUM(BD19:BD26)</f>
        <v>0</v>
      </c>
      <c r="BE27" s="168">
        <f>SUM(BE19:BE26)</f>
        <v>0</v>
      </c>
    </row>
    <row r="28" spans="1:104" x14ac:dyDescent="0.2">
      <c r="A28" s="143" t="s">
        <v>65</v>
      </c>
      <c r="B28" s="144" t="s">
        <v>101</v>
      </c>
      <c r="C28" s="145" t="s">
        <v>102</v>
      </c>
      <c r="D28" s="146"/>
      <c r="E28" s="147"/>
      <c r="F28" s="147"/>
      <c r="G28" s="148"/>
      <c r="H28" s="149"/>
      <c r="I28" s="149"/>
      <c r="O28" s="150">
        <v>1</v>
      </c>
    </row>
    <row r="29" spans="1:104" x14ac:dyDescent="0.2">
      <c r="A29" s="151">
        <v>12</v>
      </c>
      <c r="B29" s="152" t="s">
        <v>103</v>
      </c>
      <c r="C29" s="153" t="s">
        <v>104</v>
      </c>
      <c r="D29" s="154" t="s">
        <v>72</v>
      </c>
      <c r="E29" s="155">
        <v>2.4300000000000002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12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0.10712000000000001</v>
      </c>
    </row>
    <row r="30" spans="1:104" ht="22.5" x14ac:dyDescent="0.2">
      <c r="A30" s="151">
        <v>13</v>
      </c>
      <c r="B30" s="152" t="s">
        <v>105</v>
      </c>
      <c r="C30" s="153" t="s">
        <v>106</v>
      </c>
      <c r="D30" s="154" t="s">
        <v>107</v>
      </c>
      <c r="E30" s="155">
        <v>38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13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2.3800000000000002E-3</v>
      </c>
    </row>
    <row r="31" spans="1:104" x14ac:dyDescent="0.2">
      <c r="A31" s="157"/>
      <c r="B31" s="158"/>
      <c r="C31" s="196" t="s">
        <v>108</v>
      </c>
      <c r="D31" s="197"/>
      <c r="E31" s="159">
        <v>38</v>
      </c>
      <c r="F31" s="160"/>
      <c r="G31" s="161"/>
      <c r="M31" s="162" t="s">
        <v>108</v>
      </c>
      <c r="O31" s="150"/>
    </row>
    <row r="32" spans="1:104" x14ac:dyDescent="0.2">
      <c r="A32" s="151">
        <v>14</v>
      </c>
      <c r="B32" s="152" t="s">
        <v>109</v>
      </c>
      <c r="C32" s="153" t="s">
        <v>110</v>
      </c>
      <c r="D32" s="154" t="s">
        <v>72</v>
      </c>
      <c r="E32" s="155">
        <v>23.24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14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4.7660000000000001E-2</v>
      </c>
    </row>
    <row r="33" spans="1:104" x14ac:dyDescent="0.2">
      <c r="A33" s="157"/>
      <c r="B33" s="158"/>
      <c r="C33" s="196" t="s">
        <v>111</v>
      </c>
      <c r="D33" s="197"/>
      <c r="E33" s="159">
        <v>8.84</v>
      </c>
      <c r="F33" s="160"/>
      <c r="G33" s="161"/>
      <c r="M33" s="162" t="s">
        <v>111</v>
      </c>
      <c r="O33" s="150"/>
    </row>
    <row r="34" spans="1:104" x14ac:dyDescent="0.2">
      <c r="A34" s="157"/>
      <c r="B34" s="158"/>
      <c r="C34" s="196" t="s">
        <v>112</v>
      </c>
      <c r="D34" s="197"/>
      <c r="E34" s="159">
        <v>20.8</v>
      </c>
      <c r="F34" s="160"/>
      <c r="G34" s="161"/>
      <c r="M34" s="162" t="s">
        <v>112</v>
      </c>
      <c r="O34" s="150"/>
    </row>
    <row r="35" spans="1:104" x14ac:dyDescent="0.2">
      <c r="A35" s="157"/>
      <c r="B35" s="158"/>
      <c r="C35" s="196" t="s">
        <v>113</v>
      </c>
      <c r="D35" s="197"/>
      <c r="E35" s="159">
        <v>-6.4</v>
      </c>
      <c r="F35" s="160"/>
      <c r="G35" s="161"/>
      <c r="M35" s="162" t="s">
        <v>113</v>
      </c>
      <c r="O35" s="150"/>
    </row>
    <row r="36" spans="1:104" ht="22.5" x14ac:dyDescent="0.2">
      <c r="A36" s="151">
        <v>15</v>
      </c>
      <c r="B36" s="152" t="s">
        <v>114</v>
      </c>
      <c r="C36" s="153" t="s">
        <v>115</v>
      </c>
      <c r="D36" s="154" t="s">
        <v>72</v>
      </c>
      <c r="E36" s="155">
        <v>35</v>
      </c>
      <c r="F36" s="155">
        <v>0</v>
      </c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15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6.45E-3</v>
      </c>
    </row>
    <row r="37" spans="1:104" ht="22.5" x14ac:dyDescent="0.2">
      <c r="A37" s="151">
        <v>16</v>
      </c>
      <c r="B37" s="152" t="s">
        <v>116</v>
      </c>
      <c r="C37" s="153" t="s">
        <v>117</v>
      </c>
      <c r="D37" s="154" t="s">
        <v>72</v>
      </c>
      <c r="E37" s="155">
        <v>137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16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1.98E-3</v>
      </c>
    </row>
    <row r="38" spans="1:104" x14ac:dyDescent="0.2">
      <c r="A38" s="151">
        <v>17</v>
      </c>
      <c r="B38" s="152" t="s">
        <v>118</v>
      </c>
      <c r="C38" s="153" t="s">
        <v>119</v>
      </c>
      <c r="D38" s="154" t="s">
        <v>72</v>
      </c>
      <c r="E38" s="155">
        <v>20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17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4.0000000000000003E-5</v>
      </c>
    </row>
    <row r="39" spans="1:104" x14ac:dyDescent="0.2">
      <c r="A39" s="163"/>
      <c r="B39" s="164" t="s">
        <v>66</v>
      </c>
      <c r="C39" s="165" t="str">
        <f>CONCATENATE(B28," ",C28)</f>
        <v>61 Upravy povrchů vnitřní</v>
      </c>
      <c r="D39" s="163"/>
      <c r="E39" s="166"/>
      <c r="F39" s="166"/>
      <c r="G39" s="167">
        <f>SUM(G28:G38)</f>
        <v>0</v>
      </c>
      <c r="O39" s="150">
        <v>4</v>
      </c>
      <c r="BA39" s="168">
        <f>SUM(BA28:BA38)</f>
        <v>0</v>
      </c>
      <c r="BB39" s="168">
        <f>SUM(BB28:BB38)</f>
        <v>0</v>
      </c>
      <c r="BC39" s="168">
        <f>SUM(BC28:BC38)</f>
        <v>0</v>
      </c>
      <c r="BD39" s="168">
        <f>SUM(BD28:BD38)</f>
        <v>0</v>
      </c>
      <c r="BE39" s="168">
        <f>SUM(BE28:BE38)</f>
        <v>0</v>
      </c>
    </row>
    <row r="40" spans="1:104" x14ac:dyDescent="0.2">
      <c r="A40" s="143" t="s">
        <v>65</v>
      </c>
      <c r="B40" s="144" t="s">
        <v>120</v>
      </c>
      <c r="C40" s="145" t="s">
        <v>121</v>
      </c>
      <c r="D40" s="146"/>
      <c r="E40" s="147"/>
      <c r="F40" s="147"/>
      <c r="G40" s="148"/>
      <c r="H40" s="149"/>
      <c r="I40" s="149"/>
      <c r="O40" s="150">
        <v>1</v>
      </c>
    </row>
    <row r="41" spans="1:104" ht="22.5" x14ac:dyDescent="0.2">
      <c r="A41" s="151">
        <v>18</v>
      </c>
      <c r="B41" s="152" t="s">
        <v>122</v>
      </c>
      <c r="C41" s="153" t="s">
        <v>123</v>
      </c>
      <c r="D41" s="154" t="s">
        <v>72</v>
      </c>
      <c r="E41" s="155">
        <v>31.6</v>
      </c>
      <c r="F41" s="155">
        <v>0</v>
      </c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18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4.7300000000000002E-2</v>
      </c>
    </row>
    <row r="42" spans="1:104" x14ac:dyDescent="0.2">
      <c r="A42" s="157"/>
      <c r="B42" s="158"/>
      <c r="C42" s="196" t="s">
        <v>124</v>
      </c>
      <c r="D42" s="197"/>
      <c r="E42" s="159">
        <v>25.25</v>
      </c>
      <c r="F42" s="160"/>
      <c r="G42" s="161"/>
      <c r="M42" s="162" t="s">
        <v>124</v>
      </c>
      <c r="O42" s="150"/>
    </row>
    <row r="43" spans="1:104" x14ac:dyDescent="0.2">
      <c r="A43" s="157"/>
      <c r="B43" s="158"/>
      <c r="C43" s="196" t="s">
        <v>125</v>
      </c>
      <c r="D43" s="197"/>
      <c r="E43" s="159">
        <v>6.35</v>
      </c>
      <c r="F43" s="160"/>
      <c r="G43" s="161"/>
      <c r="M43" s="162" t="s">
        <v>125</v>
      </c>
      <c r="O43" s="150"/>
    </row>
    <row r="44" spans="1:104" x14ac:dyDescent="0.2">
      <c r="A44" s="151">
        <v>19</v>
      </c>
      <c r="B44" s="152" t="s">
        <v>126</v>
      </c>
      <c r="C44" s="153" t="s">
        <v>127</v>
      </c>
      <c r="D44" s="154" t="s">
        <v>72</v>
      </c>
      <c r="E44" s="155">
        <v>0.64600000000000002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0</v>
      </c>
      <c r="AC44" s="123">
        <v>19</v>
      </c>
      <c r="AZ44" s="123">
        <v>1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4.7960000000000003E-2</v>
      </c>
    </row>
    <row r="45" spans="1:104" x14ac:dyDescent="0.2">
      <c r="A45" s="157"/>
      <c r="B45" s="158"/>
      <c r="C45" s="196" t="s">
        <v>128</v>
      </c>
      <c r="D45" s="197"/>
      <c r="E45" s="159">
        <v>0.64600000000000002</v>
      </c>
      <c r="F45" s="160"/>
      <c r="G45" s="161"/>
      <c r="M45" s="162" t="s">
        <v>128</v>
      </c>
      <c r="O45" s="150"/>
    </row>
    <row r="46" spans="1:104" x14ac:dyDescent="0.2">
      <c r="A46" s="163"/>
      <c r="B46" s="164" t="s">
        <v>66</v>
      </c>
      <c r="C46" s="165" t="str">
        <f>CONCATENATE(B40," ",C40)</f>
        <v>63 Podlahy a podlahové konstrukce</v>
      </c>
      <c r="D46" s="163"/>
      <c r="E46" s="166"/>
      <c r="F46" s="166"/>
      <c r="G46" s="167">
        <f>SUM(G40:G45)</f>
        <v>0</v>
      </c>
      <c r="O46" s="150">
        <v>4</v>
      </c>
      <c r="BA46" s="168">
        <f>SUM(BA40:BA45)</f>
        <v>0</v>
      </c>
      <c r="BB46" s="168">
        <f>SUM(BB40:BB45)</f>
        <v>0</v>
      </c>
      <c r="BC46" s="168">
        <f>SUM(BC40:BC45)</f>
        <v>0</v>
      </c>
      <c r="BD46" s="168">
        <f>SUM(BD40:BD45)</f>
        <v>0</v>
      </c>
      <c r="BE46" s="168">
        <f>SUM(BE40:BE45)</f>
        <v>0</v>
      </c>
    </row>
    <row r="47" spans="1:104" x14ac:dyDescent="0.2">
      <c r="A47" s="143" t="s">
        <v>65</v>
      </c>
      <c r="B47" s="144" t="s">
        <v>129</v>
      </c>
      <c r="C47" s="145" t="s">
        <v>130</v>
      </c>
      <c r="D47" s="146"/>
      <c r="E47" s="147"/>
      <c r="F47" s="147"/>
      <c r="G47" s="148"/>
      <c r="H47" s="149"/>
      <c r="I47" s="149"/>
      <c r="O47" s="150">
        <v>1</v>
      </c>
    </row>
    <row r="48" spans="1:104" ht="22.5" x14ac:dyDescent="0.2">
      <c r="A48" s="151">
        <v>20</v>
      </c>
      <c r="B48" s="152" t="s">
        <v>131</v>
      </c>
      <c r="C48" s="153" t="s">
        <v>132</v>
      </c>
      <c r="D48" s="154" t="s">
        <v>133</v>
      </c>
      <c r="E48" s="155">
        <v>2</v>
      </c>
      <c r="F48" s="155">
        <v>0</v>
      </c>
      <c r="G48" s="156">
        <f>E48*F48</f>
        <v>0</v>
      </c>
      <c r="O48" s="150">
        <v>2</v>
      </c>
      <c r="AA48" s="123">
        <v>12</v>
      </c>
      <c r="AB48" s="123">
        <v>0</v>
      </c>
      <c r="AC48" s="123">
        <v>20</v>
      </c>
      <c r="AZ48" s="123">
        <v>1</v>
      </c>
      <c r="BA48" s="123">
        <f>IF(AZ48=1,G48,0)</f>
        <v>0</v>
      </c>
      <c r="BB48" s="123">
        <f>IF(AZ48=2,G48,0)</f>
        <v>0</v>
      </c>
      <c r="BC48" s="123">
        <f>IF(AZ48=3,G48,0)</f>
        <v>0</v>
      </c>
      <c r="BD48" s="123">
        <f>IF(AZ48=4,G48,0)</f>
        <v>0</v>
      </c>
      <c r="BE48" s="123">
        <f>IF(AZ48=5,G48,0)</f>
        <v>0</v>
      </c>
      <c r="CZ48" s="123">
        <v>0.02</v>
      </c>
    </row>
    <row r="49" spans="1:104" ht="22.5" x14ac:dyDescent="0.2">
      <c r="A49" s="151">
        <v>21</v>
      </c>
      <c r="B49" s="152" t="s">
        <v>134</v>
      </c>
      <c r="C49" s="153" t="s">
        <v>135</v>
      </c>
      <c r="D49" s="154" t="s">
        <v>133</v>
      </c>
      <c r="E49" s="155">
        <v>2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21</v>
      </c>
      <c r="AZ49" s="123">
        <v>1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0.02</v>
      </c>
    </row>
    <row r="50" spans="1:104" x14ac:dyDescent="0.2">
      <c r="A50" s="151">
        <v>22</v>
      </c>
      <c r="B50" s="152" t="s">
        <v>136</v>
      </c>
      <c r="C50" s="153" t="s">
        <v>137</v>
      </c>
      <c r="D50" s="154" t="s">
        <v>133</v>
      </c>
      <c r="E50" s="155">
        <v>2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1</v>
      </c>
      <c r="AC50" s="123">
        <v>22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1.6E-2</v>
      </c>
    </row>
    <row r="51" spans="1:104" x14ac:dyDescent="0.2">
      <c r="A51" s="151">
        <v>23</v>
      </c>
      <c r="B51" s="152" t="s">
        <v>138</v>
      </c>
      <c r="C51" s="153" t="s">
        <v>139</v>
      </c>
      <c r="D51" s="154" t="s">
        <v>133</v>
      </c>
      <c r="E51" s="155">
        <v>2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1</v>
      </c>
      <c r="AC51" s="123">
        <v>23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0.02</v>
      </c>
    </row>
    <row r="52" spans="1:104" x14ac:dyDescent="0.2">
      <c r="A52" s="163"/>
      <c r="B52" s="164" t="s">
        <v>66</v>
      </c>
      <c r="C52" s="165" t="str">
        <f>CONCATENATE(B47," ",C47)</f>
        <v>64 Výplně otvorů</v>
      </c>
      <c r="D52" s="163"/>
      <c r="E52" s="166"/>
      <c r="F52" s="166"/>
      <c r="G52" s="167">
        <f>SUM(G47:G51)</f>
        <v>0</v>
      </c>
      <c r="O52" s="150">
        <v>4</v>
      </c>
      <c r="BA52" s="168">
        <f>SUM(BA47:BA51)</f>
        <v>0</v>
      </c>
      <c r="BB52" s="168">
        <f>SUM(BB47:BB51)</f>
        <v>0</v>
      </c>
      <c r="BC52" s="168">
        <f>SUM(BC47:BC51)</f>
        <v>0</v>
      </c>
      <c r="BD52" s="168">
        <f>SUM(BD47:BD51)</f>
        <v>0</v>
      </c>
      <c r="BE52" s="168">
        <f>SUM(BE47:BE51)</f>
        <v>0</v>
      </c>
    </row>
    <row r="53" spans="1:104" x14ac:dyDescent="0.2">
      <c r="A53" s="143" t="s">
        <v>65</v>
      </c>
      <c r="B53" s="144" t="s">
        <v>140</v>
      </c>
      <c r="C53" s="145" t="s">
        <v>141</v>
      </c>
      <c r="D53" s="146"/>
      <c r="E53" s="147"/>
      <c r="F53" s="147"/>
      <c r="G53" s="148"/>
      <c r="H53" s="149"/>
      <c r="I53" s="149"/>
      <c r="O53" s="150">
        <v>1</v>
      </c>
    </row>
    <row r="54" spans="1:104" x14ac:dyDescent="0.2">
      <c r="A54" s="151">
        <v>24</v>
      </c>
      <c r="B54" s="152" t="s">
        <v>142</v>
      </c>
      <c r="C54" s="153" t="s">
        <v>143</v>
      </c>
      <c r="D54" s="154" t="s">
        <v>72</v>
      </c>
      <c r="E54" s="155">
        <v>28</v>
      </c>
      <c r="F54" s="155">
        <v>0</v>
      </c>
      <c r="G54" s="156">
        <f>E54*F54</f>
        <v>0</v>
      </c>
      <c r="O54" s="150">
        <v>2</v>
      </c>
      <c r="AA54" s="123">
        <v>12</v>
      </c>
      <c r="AB54" s="123">
        <v>0</v>
      </c>
      <c r="AC54" s="123">
        <v>24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1.2099999999999999E-3</v>
      </c>
    </row>
    <row r="55" spans="1:104" x14ac:dyDescent="0.2">
      <c r="A55" s="163"/>
      <c r="B55" s="164" t="s">
        <v>66</v>
      </c>
      <c r="C55" s="165" t="str">
        <f>CONCATENATE(B53," ",C53)</f>
        <v>94 Lešení a stavební výtahy</v>
      </c>
      <c r="D55" s="163"/>
      <c r="E55" s="166"/>
      <c r="F55" s="166"/>
      <c r="G55" s="167">
        <f>SUM(G53:G54)</f>
        <v>0</v>
      </c>
      <c r="O55" s="150">
        <v>4</v>
      </c>
      <c r="BA55" s="168">
        <f>SUM(BA53:BA54)</f>
        <v>0</v>
      </c>
      <c r="BB55" s="168">
        <f>SUM(BB53:BB54)</f>
        <v>0</v>
      </c>
      <c r="BC55" s="168">
        <f>SUM(BC53:BC54)</f>
        <v>0</v>
      </c>
      <c r="BD55" s="168">
        <f>SUM(BD53:BD54)</f>
        <v>0</v>
      </c>
      <c r="BE55" s="168">
        <f>SUM(BE53:BE54)</f>
        <v>0</v>
      </c>
    </row>
    <row r="56" spans="1:104" x14ac:dyDescent="0.2">
      <c r="A56" s="143" t="s">
        <v>65</v>
      </c>
      <c r="B56" s="144" t="s">
        <v>144</v>
      </c>
      <c r="C56" s="145" t="s">
        <v>145</v>
      </c>
      <c r="D56" s="146"/>
      <c r="E56" s="147"/>
      <c r="F56" s="147"/>
      <c r="G56" s="148"/>
      <c r="H56" s="149"/>
      <c r="I56" s="149"/>
      <c r="O56" s="150">
        <v>1</v>
      </c>
    </row>
    <row r="57" spans="1:104" x14ac:dyDescent="0.2">
      <c r="A57" s="151">
        <v>25</v>
      </c>
      <c r="B57" s="152" t="s">
        <v>146</v>
      </c>
      <c r="C57" s="153" t="s">
        <v>147</v>
      </c>
      <c r="D57" s="154" t="s">
        <v>148</v>
      </c>
      <c r="E57" s="155">
        <v>1.5215000000000001</v>
      </c>
      <c r="F57" s="155">
        <v>0</v>
      </c>
      <c r="G57" s="156">
        <f>E57*F57</f>
        <v>0</v>
      </c>
      <c r="O57" s="150">
        <v>2</v>
      </c>
      <c r="AA57" s="123">
        <v>12</v>
      </c>
      <c r="AB57" s="123">
        <v>0</v>
      </c>
      <c r="AC57" s="123">
        <v>25</v>
      </c>
      <c r="AZ57" s="123">
        <v>1</v>
      </c>
      <c r="BA57" s="123">
        <f>IF(AZ57=1,G57,0)</f>
        <v>0</v>
      </c>
      <c r="BB57" s="123">
        <f>IF(AZ57=2,G57,0)</f>
        <v>0</v>
      </c>
      <c r="BC57" s="123">
        <f>IF(AZ57=3,G57,0)</f>
        <v>0</v>
      </c>
      <c r="BD57" s="123">
        <f>IF(AZ57=4,G57,0)</f>
        <v>0</v>
      </c>
      <c r="BE57" s="123">
        <f>IF(AZ57=5,G57,0)</f>
        <v>0</v>
      </c>
      <c r="CZ57" s="123">
        <v>1.2800000000000001E-3</v>
      </c>
    </row>
    <row r="58" spans="1:104" x14ac:dyDescent="0.2">
      <c r="A58" s="157"/>
      <c r="B58" s="158"/>
      <c r="C58" s="196" t="s">
        <v>149</v>
      </c>
      <c r="D58" s="197"/>
      <c r="E58" s="159">
        <v>1.5215000000000001</v>
      </c>
      <c r="F58" s="160"/>
      <c r="G58" s="161"/>
      <c r="M58" s="162" t="s">
        <v>149</v>
      </c>
      <c r="O58" s="150"/>
    </row>
    <row r="59" spans="1:104" x14ac:dyDescent="0.2">
      <c r="A59" s="151">
        <v>26</v>
      </c>
      <c r="B59" s="152" t="s">
        <v>150</v>
      </c>
      <c r="C59" s="153" t="s">
        <v>151</v>
      </c>
      <c r="D59" s="154" t="s">
        <v>72</v>
      </c>
      <c r="E59" s="155">
        <v>13.891999999999999</v>
      </c>
      <c r="F59" s="155">
        <v>0</v>
      </c>
      <c r="G59" s="156">
        <f>E59*F59</f>
        <v>0</v>
      </c>
      <c r="O59" s="150">
        <v>2</v>
      </c>
      <c r="AA59" s="123">
        <v>12</v>
      </c>
      <c r="AB59" s="123">
        <v>0</v>
      </c>
      <c r="AC59" s="123">
        <v>26</v>
      </c>
      <c r="AZ59" s="123">
        <v>1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6.7000000000000002E-4</v>
      </c>
    </row>
    <row r="60" spans="1:104" x14ac:dyDescent="0.2">
      <c r="A60" s="157"/>
      <c r="B60" s="158"/>
      <c r="C60" s="196" t="s">
        <v>152</v>
      </c>
      <c r="D60" s="197"/>
      <c r="E60" s="159">
        <v>16.042000000000002</v>
      </c>
      <c r="F60" s="160"/>
      <c r="G60" s="161"/>
      <c r="M60" s="162" t="s">
        <v>152</v>
      </c>
      <c r="O60" s="150"/>
    </row>
    <row r="61" spans="1:104" x14ac:dyDescent="0.2">
      <c r="A61" s="157"/>
      <c r="B61" s="158"/>
      <c r="C61" s="196" t="s">
        <v>153</v>
      </c>
      <c r="D61" s="197"/>
      <c r="E61" s="159">
        <v>-4.8</v>
      </c>
      <c r="F61" s="160"/>
      <c r="G61" s="161"/>
      <c r="M61" s="162" t="s">
        <v>153</v>
      </c>
      <c r="O61" s="150"/>
    </row>
    <row r="62" spans="1:104" x14ac:dyDescent="0.2">
      <c r="A62" s="157"/>
      <c r="B62" s="158"/>
      <c r="C62" s="196" t="s">
        <v>154</v>
      </c>
      <c r="D62" s="197"/>
      <c r="E62" s="159">
        <v>2.65</v>
      </c>
      <c r="F62" s="160"/>
      <c r="G62" s="161"/>
      <c r="M62" s="162" t="s">
        <v>154</v>
      </c>
      <c r="O62" s="150"/>
    </row>
    <row r="63" spans="1:104" x14ac:dyDescent="0.2">
      <c r="A63" s="151">
        <v>27</v>
      </c>
      <c r="B63" s="152" t="s">
        <v>155</v>
      </c>
      <c r="C63" s="153" t="s">
        <v>156</v>
      </c>
      <c r="D63" s="154" t="s">
        <v>72</v>
      </c>
      <c r="E63" s="155">
        <v>7.2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0</v>
      </c>
      <c r="AC63" s="123">
        <v>27</v>
      </c>
      <c r="AZ63" s="123">
        <v>1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1.17E-3</v>
      </c>
    </row>
    <row r="64" spans="1:104" x14ac:dyDescent="0.2">
      <c r="A64" s="157"/>
      <c r="B64" s="158"/>
      <c r="C64" s="196" t="s">
        <v>157</v>
      </c>
      <c r="D64" s="197"/>
      <c r="E64" s="159">
        <v>7.2</v>
      </c>
      <c r="F64" s="160"/>
      <c r="G64" s="161"/>
      <c r="M64" s="162" t="s">
        <v>157</v>
      </c>
      <c r="O64" s="150"/>
    </row>
    <row r="65" spans="1:104" ht="22.5" x14ac:dyDescent="0.2">
      <c r="A65" s="151">
        <v>28</v>
      </c>
      <c r="B65" s="152" t="s">
        <v>158</v>
      </c>
      <c r="C65" s="153" t="s">
        <v>159</v>
      </c>
      <c r="D65" s="154" t="s">
        <v>72</v>
      </c>
      <c r="E65" s="155">
        <v>17.43</v>
      </c>
      <c r="F65" s="155">
        <v>0</v>
      </c>
      <c r="G65" s="156">
        <f>E65*F65</f>
        <v>0</v>
      </c>
      <c r="O65" s="150">
        <v>2</v>
      </c>
      <c r="AA65" s="123">
        <v>12</v>
      </c>
      <c r="AB65" s="123">
        <v>0</v>
      </c>
      <c r="AC65" s="123">
        <v>28</v>
      </c>
      <c r="AZ65" s="123">
        <v>1</v>
      </c>
      <c r="BA65" s="123">
        <f>IF(AZ65=1,G65,0)</f>
        <v>0</v>
      </c>
      <c r="BB65" s="123">
        <f>IF(AZ65=2,G65,0)</f>
        <v>0</v>
      </c>
      <c r="BC65" s="123">
        <f>IF(AZ65=3,G65,0)</f>
        <v>0</v>
      </c>
      <c r="BD65" s="123">
        <f>IF(AZ65=4,G65,0)</f>
        <v>0</v>
      </c>
      <c r="BE65" s="123">
        <f>IF(AZ65=5,G65,0)</f>
        <v>0</v>
      </c>
      <c r="CZ65" s="123">
        <v>0</v>
      </c>
    </row>
    <row r="66" spans="1:104" x14ac:dyDescent="0.2">
      <c r="A66" s="157"/>
      <c r="B66" s="158"/>
      <c r="C66" s="196" t="s">
        <v>160</v>
      </c>
      <c r="D66" s="197"/>
      <c r="E66" s="159">
        <v>17.43</v>
      </c>
      <c r="F66" s="160"/>
      <c r="G66" s="161"/>
      <c r="M66" s="162" t="s">
        <v>160</v>
      </c>
      <c r="O66" s="150"/>
    </row>
    <row r="67" spans="1:104" x14ac:dyDescent="0.2">
      <c r="A67" s="163"/>
      <c r="B67" s="164" t="s">
        <v>66</v>
      </c>
      <c r="C67" s="165" t="str">
        <f>CONCATENATE(B56," ",C56)</f>
        <v>96 Bourání konstrukcí</v>
      </c>
      <c r="D67" s="163"/>
      <c r="E67" s="166"/>
      <c r="F67" s="166"/>
      <c r="G67" s="167">
        <f>SUM(G56:G66)</f>
        <v>0</v>
      </c>
      <c r="O67" s="150">
        <v>4</v>
      </c>
      <c r="BA67" s="168">
        <f>SUM(BA56:BA66)</f>
        <v>0</v>
      </c>
      <c r="BB67" s="168">
        <f>SUM(BB56:BB66)</f>
        <v>0</v>
      </c>
      <c r="BC67" s="168">
        <f>SUM(BC56:BC66)</f>
        <v>0</v>
      </c>
      <c r="BD67" s="168">
        <f>SUM(BD56:BD66)</f>
        <v>0</v>
      </c>
      <c r="BE67" s="168">
        <f>SUM(BE56:BE66)</f>
        <v>0</v>
      </c>
    </row>
    <row r="68" spans="1:104" x14ac:dyDescent="0.2">
      <c r="A68" s="143" t="s">
        <v>65</v>
      </c>
      <c r="B68" s="144" t="s">
        <v>161</v>
      </c>
      <c r="C68" s="145" t="s">
        <v>162</v>
      </c>
      <c r="D68" s="146"/>
      <c r="E68" s="147"/>
      <c r="F68" s="147"/>
      <c r="G68" s="148"/>
      <c r="H68" s="149"/>
      <c r="I68" s="149"/>
      <c r="O68" s="150">
        <v>1</v>
      </c>
    </row>
    <row r="69" spans="1:104" x14ac:dyDescent="0.2">
      <c r="A69" s="151">
        <v>29</v>
      </c>
      <c r="B69" s="152" t="s">
        <v>163</v>
      </c>
      <c r="C69" s="153" t="s">
        <v>164</v>
      </c>
      <c r="D69" s="154" t="s">
        <v>107</v>
      </c>
      <c r="E69" s="155">
        <v>13.5</v>
      </c>
      <c r="F69" s="155">
        <v>0</v>
      </c>
      <c r="G69" s="156">
        <f>E69*F69</f>
        <v>0</v>
      </c>
      <c r="O69" s="150">
        <v>2</v>
      </c>
      <c r="AA69" s="123">
        <v>12</v>
      </c>
      <c r="AB69" s="123">
        <v>0</v>
      </c>
      <c r="AC69" s="123">
        <v>29</v>
      </c>
      <c r="AZ69" s="123">
        <v>1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4.8999999999999998E-4</v>
      </c>
    </row>
    <row r="70" spans="1:104" x14ac:dyDescent="0.2">
      <c r="A70" s="151">
        <v>30</v>
      </c>
      <c r="B70" s="152" t="s">
        <v>165</v>
      </c>
      <c r="C70" s="153" t="s">
        <v>166</v>
      </c>
      <c r="D70" s="154" t="s">
        <v>107</v>
      </c>
      <c r="E70" s="155">
        <v>1</v>
      </c>
      <c r="F70" s="155">
        <v>0</v>
      </c>
      <c r="G70" s="156">
        <f>E70*F70</f>
        <v>0</v>
      </c>
      <c r="O70" s="150">
        <v>2</v>
      </c>
      <c r="AA70" s="123">
        <v>12</v>
      </c>
      <c r="AB70" s="123">
        <v>0</v>
      </c>
      <c r="AC70" s="123">
        <v>30</v>
      </c>
      <c r="AZ70" s="123">
        <v>1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</v>
      </c>
    </row>
    <row r="71" spans="1:104" x14ac:dyDescent="0.2">
      <c r="A71" s="151">
        <v>31</v>
      </c>
      <c r="B71" s="152" t="s">
        <v>167</v>
      </c>
      <c r="C71" s="153" t="s">
        <v>168</v>
      </c>
      <c r="D71" s="154" t="s">
        <v>72</v>
      </c>
      <c r="E71" s="155">
        <v>19.884</v>
      </c>
      <c r="F71" s="155">
        <v>0</v>
      </c>
      <c r="G71" s="156">
        <f>E71*F71</f>
        <v>0</v>
      </c>
      <c r="O71" s="150">
        <v>2</v>
      </c>
      <c r="AA71" s="123">
        <v>12</v>
      </c>
      <c r="AB71" s="123">
        <v>0</v>
      </c>
      <c r="AC71" s="123">
        <v>31</v>
      </c>
      <c r="AZ71" s="123">
        <v>1</v>
      </c>
      <c r="BA71" s="123">
        <f>IF(AZ71=1,G71,0)</f>
        <v>0</v>
      </c>
      <c r="BB71" s="123">
        <f>IF(AZ71=2,G71,0)</f>
        <v>0</v>
      </c>
      <c r="BC71" s="123">
        <f>IF(AZ71=3,G71,0)</f>
        <v>0</v>
      </c>
      <c r="BD71" s="123">
        <f>IF(AZ71=4,G71,0)</f>
        <v>0</v>
      </c>
      <c r="BE71" s="123">
        <f>IF(AZ71=5,G71,0)</f>
        <v>0</v>
      </c>
      <c r="CZ71" s="123">
        <v>0</v>
      </c>
    </row>
    <row r="72" spans="1:104" x14ac:dyDescent="0.2">
      <c r="A72" s="157"/>
      <c r="B72" s="158"/>
      <c r="C72" s="196" t="s">
        <v>169</v>
      </c>
      <c r="D72" s="197"/>
      <c r="E72" s="159">
        <v>3.0840000000000001</v>
      </c>
      <c r="F72" s="160"/>
      <c r="G72" s="161"/>
      <c r="M72" s="162" t="s">
        <v>169</v>
      </c>
      <c r="O72" s="150"/>
    </row>
    <row r="73" spans="1:104" x14ac:dyDescent="0.2">
      <c r="A73" s="157"/>
      <c r="B73" s="158"/>
      <c r="C73" s="196" t="s">
        <v>170</v>
      </c>
      <c r="D73" s="197"/>
      <c r="E73" s="159">
        <v>16.8</v>
      </c>
      <c r="F73" s="160"/>
      <c r="G73" s="161"/>
      <c r="M73" s="162" t="s">
        <v>170</v>
      </c>
      <c r="O73" s="150"/>
    </row>
    <row r="74" spans="1:104" x14ac:dyDescent="0.2">
      <c r="A74" s="151">
        <v>32</v>
      </c>
      <c r="B74" s="152" t="s">
        <v>171</v>
      </c>
      <c r="C74" s="153" t="s">
        <v>172</v>
      </c>
      <c r="D74" s="154" t="s">
        <v>173</v>
      </c>
      <c r="E74" s="155">
        <v>7.58</v>
      </c>
      <c r="F74" s="155">
        <v>0</v>
      </c>
      <c r="G74" s="156">
        <f>E74*F74</f>
        <v>0</v>
      </c>
      <c r="O74" s="150">
        <v>2</v>
      </c>
      <c r="AA74" s="123">
        <v>12</v>
      </c>
      <c r="AB74" s="123">
        <v>0</v>
      </c>
      <c r="AC74" s="123">
        <v>32</v>
      </c>
      <c r="AZ74" s="123">
        <v>1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</v>
      </c>
    </row>
    <row r="75" spans="1:104" x14ac:dyDescent="0.2">
      <c r="A75" s="151">
        <v>33</v>
      </c>
      <c r="B75" s="152" t="s">
        <v>174</v>
      </c>
      <c r="C75" s="153" t="s">
        <v>175</v>
      </c>
      <c r="D75" s="154" t="s">
        <v>173</v>
      </c>
      <c r="E75" s="155">
        <v>7.58</v>
      </c>
      <c r="F75" s="155">
        <v>0</v>
      </c>
      <c r="G75" s="156">
        <f>E75*F75</f>
        <v>0</v>
      </c>
      <c r="O75" s="150">
        <v>2</v>
      </c>
      <c r="AA75" s="123">
        <v>12</v>
      </c>
      <c r="AB75" s="123">
        <v>0</v>
      </c>
      <c r="AC75" s="123">
        <v>33</v>
      </c>
      <c r="AZ75" s="123">
        <v>1</v>
      </c>
      <c r="BA75" s="123">
        <f>IF(AZ75=1,G75,0)</f>
        <v>0</v>
      </c>
      <c r="BB75" s="123">
        <f>IF(AZ75=2,G75,0)</f>
        <v>0</v>
      </c>
      <c r="BC75" s="123">
        <f>IF(AZ75=3,G75,0)</f>
        <v>0</v>
      </c>
      <c r="BD75" s="123">
        <f>IF(AZ75=4,G75,0)</f>
        <v>0</v>
      </c>
      <c r="BE75" s="123">
        <f>IF(AZ75=5,G75,0)</f>
        <v>0</v>
      </c>
      <c r="CZ75" s="123">
        <v>0</v>
      </c>
    </row>
    <row r="76" spans="1:104" x14ac:dyDescent="0.2">
      <c r="A76" s="151">
        <v>34</v>
      </c>
      <c r="B76" s="152" t="s">
        <v>176</v>
      </c>
      <c r="C76" s="153" t="s">
        <v>177</v>
      </c>
      <c r="D76" s="154" t="s">
        <v>173</v>
      </c>
      <c r="E76" s="155">
        <v>7.58</v>
      </c>
      <c r="F76" s="155">
        <v>0</v>
      </c>
      <c r="G76" s="156">
        <f>E76*F76</f>
        <v>0</v>
      </c>
      <c r="O76" s="150">
        <v>2</v>
      </c>
      <c r="AA76" s="123">
        <v>12</v>
      </c>
      <c r="AB76" s="123">
        <v>0</v>
      </c>
      <c r="AC76" s="123">
        <v>34</v>
      </c>
      <c r="AZ76" s="123">
        <v>1</v>
      </c>
      <c r="BA76" s="123">
        <f>IF(AZ76=1,G76,0)</f>
        <v>0</v>
      </c>
      <c r="BB76" s="123">
        <f>IF(AZ76=2,G76,0)</f>
        <v>0</v>
      </c>
      <c r="BC76" s="123">
        <f>IF(AZ76=3,G76,0)</f>
        <v>0</v>
      </c>
      <c r="BD76" s="123">
        <f>IF(AZ76=4,G76,0)</f>
        <v>0</v>
      </c>
      <c r="BE76" s="123">
        <f>IF(AZ76=5,G76,0)</f>
        <v>0</v>
      </c>
      <c r="CZ76" s="123">
        <v>0</v>
      </c>
    </row>
    <row r="77" spans="1:104" x14ac:dyDescent="0.2">
      <c r="A77" s="151">
        <v>35</v>
      </c>
      <c r="B77" s="152" t="s">
        <v>178</v>
      </c>
      <c r="C77" s="153" t="s">
        <v>179</v>
      </c>
      <c r="D77" s="154" t="s">
        <v>173</v>
      </c>
      <c r="E77" s="155">
        <v>113.7</v>
      </c>
      <c r="F77" s="155">
        <v>0</v>
      </c>
      <c r="G77" s="156">
        <f>E77*F77</f>
        <v>0</v>
      </c>
      <c r="O77" s="150">
        <v>2</v>
      </c>
      <c r="AA77" s="123">
        <v>12</v>
      </c>
      <c r="AB77" s="123">
        <v>0</v>
      </c>
      <c r="AC77" s="123">
        <v>35</v>
      </c>
      <c r="AZ77" s="123">
        <v>1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04" x14ac:dyDescent="0.2">
      <c r="A78" s="157"/>
      <c r="B78" s="158"/>
      <c r="C78" s="196" t="s">
        <v>180</v>
      </c>
      <c r="D78" s="197"/>
      <c r="E78" s="159">
        <v>113.7</v>
      </c>
      <c r="F78" s="160"/>
      <c r="G78" s="161"/>
      <c r="M78" s="162" t="s">
        <v>180</v>
      </c>
      <c r="O78" s="150"/>
    </row>
    <row r="79" spans="1:104" x14ac:dyDescent="0.2">
      <c r="A79" s="163"/>
      <c r="B79" s="164" t="s">
        <v>66</v>
      </c>
      <c r="C79" s="165" t="str">
        <f>CONCATENATE(B68," ",C68)</f>
        <v>97 Prorážení otvorů</v>
      </c>
      <c r="D79" s="163"/>
      <c r="E79" s="166"/>
      <c r="F79" s="166"/>
      <c r="G79" s="167">
        <f>SUM(G68:G78)</f>
        <v>0</v>
      </c>
      <c r="O79" s="150">
        <v>4</v>
      </c>
      <c r="BA79" s="168">
        <f>SUM(BA68:BA78)</f>
        <v>0</v>
      </c>
      <c r="BB79" s="168">
        <f>SUM(BB68:BB78)</f>
        <v>0</v>
      </c>
      <c r="BC79" s="168">
        <f>SUM(BC68:BC78)</f>
        <v>0</v>
      </c>
      <c r="BD79" s="168">
        <f>SUM(BD68:BD78)</f>
        <v>0</v>
      </c>
      <c r="BE79" s="168">
        <f>SUM(BE68:BE78)</f>
        <v>0</v>
      </c>
    </row>
    <row r="80" spans="1:104" x14ac:dyDescent="0.2">
      <c r="A80" s="143" t="s">
        <v>65</v>
      </c>
      <c r="B80" s="144" t="s">
        <v>181</v>
      </c>
      <c r="C80" s="145" t="s">
        <v>182</v>
      </c>
      <c r="D80" s="146"/>
      <c r="E80" s="147"/>
      <c r="F80" s="147"/>
      <c r="G80" s="148"/>
      <c r="H80" s="149"/>
      <c r="I80" s="149"/>
      <c r="O80" s="150">
        <v>1</v>
      </c>
    </row>
    <row r="81" spans="1:104" x14ac:dyDescent="0.2">
      <c r="A81" s="151">
        <v>36</v>
      </c>
      <c r="B81" s="152" t="s">
        <v>183</v>
      </c>
      <c r="C81" s="153" t="s">
        <v>184</v>
      </c>
      <c r="D81" s="154" t="s">
        <v>173</v>
      </c>
      <c r="E81" s="155">
        <v>6.55</v>
      </c>
      <c r="F81" s="155">
        <v>0</v>
      </c>
      <c r="G81" s="156">
        <f>E81*F81</f>
        <v>0</v>
      </c>
      <c r="O81" s="150">
        <v>2</v>
      </c>
      <c r="AA81" s="123">
        <v>12</v>
      </c>
      <c r="AB81" s="123">
        <v>0</v>
      </c>
      <c r="AC81" s="123">
        <v>36</v>
      </c>
      <c r="AZ81" s="123">
        <v>1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</v>
      </c>
    </row>
    <row r="82" spans="1:104" x14ac:dyDescent="0.2">
      <c r="A82" s="163"/>
      <c r="B82" s="164" t="s">
        <v>66</v>
      </c>
      <c r="C82" s="165" t="str">
        <f>CONCATENATE(B80," ",C80)</f>
        <v>99 Staveništní přesun hmot</v>
      </c>
      <c r="D82" s="163"/>
      <c r="E82" s="166"/>
      <c r="F82" s="166"/>
      <c r="G82" s="167">
        <f>SUM(G80:G81)</f>
        <v>0</v>
      </c>
      <c r="O82" s="150">
        <v>4</v>
      </c>
      <c r="BA82" s="168">
        <f>SUM(BA80:BA81)</f>
        <v>0</v>
      </c>
      <c r="BB82" s="168">
        <f>SUM(BB80:BB81)</f>
        <v>0</v>
      </c>
      <c r="BC82" s="168">
        <f>SUM(BC80:BC81)</f>
        <v>0</v>
      </c>
      <c r="BD82" s="168">
        <f>SUM(BD80:BD81)</f>
        <v>0</v>
      </c>
      <c r="BE82" s="168">
        <f>SUM(BE80:BE81)</f>
        <v>0</v>
      </c>
    </row>
    <row r="83" spans="1:104" x14ac:dyDescent="0.2">
      <c r="A83" s="143" t="s">
        <v>65</v>
      </c>
      <c r="B83" s="144" t="s">
        <v>185</v>
      </c>
      <c r="C83" s="145" t="s">
        <v>186</v>
      </c>
      <c r="D83" s="146"/>
      <c r="E83" s="147"/>
      <c r="F83" s="147"/>
      <c r="G83" s="148"/>
      <c r="H83" s="149"/>
      <c r="I83" s="149"/>
      <c r="O83" s="150">
        <v>1</v>
      </c>
    </row>
    <row r="84" spans="1:104" x14ac:dyDescent="0.2">
      <c r="A84" s="151">
        <v>37</v>
      </c>
      <c r="B84" s="152" t="s">
        <v>187</v>
      </c>
      <c r="C84" s="153" t="s">
        <v>188</v>
      </c>
      <c r="D84" s="154" t="s">
        <v>72</v>
      </c>
      <c r="E84" s="155">
        <v>4</v>
      </c>
      <c r="F84" s="155">
        <v>0</v>
      </c>
      <c r="G84" s="156">
        <f>E84*F84</f>
        <v>0</v>
      </c>
      <c r="O84" s="150">
        <v>2</v>
      </c>
      <c r="AA84" s="123">
        <v>12</v>
      </c>
      <c r="AB84" s="123">
        <v>0</v>
      </c>
      <c r="AC84" s="123">
        <v>37</v>
      </c>
      <c r="AZ84" s="123">
        <v>2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2.1000000000000001E-4</v>
      </c>
    </row>
    <row r="85" spans="1:104" x14ac:dyDescent="0.2">
      <c r="A85" s="151">
        <v>38</v>
      </c>
      <c r="B85" s="152" t="s">
        <v>189</v>
      </c>
      <c r="C85" s="153" t="s">
        <v>190</v>
      </c>
      <c r="D85" s="154" t="s">
        <v>72</v>
      </c>
      <c r="E85" s="155">
        <v>4</v>
      </c>
      <c r="F85" s="155">
        <v>0</v>
      </c>
      <c r="G85" s="156">
        <f>E85*F85</f>
        <v>0</v>
      </c>
      <c r="O85" s="150">
        <v>2</v>
      </c>
      <c r="AA85" s="123">
        <v>12</v>
      </c>
      <c r="AB85" s="123">
        <v>0</v>
      </c>
      <c r="AC85" s="123">
        <v>38</v>
      </c>
      <c r="AZ85" s="123">
        <v>2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1.2600000000000001E-3</v>
      </c>
    </row>
    <row r="86" spans="1:104" x14ac:dyDescent="0.2">
      <c r="A86" s="151">
        <v>39</v>
      </c>
      <c r="B86" s="152" t="s">
        <v>191</v>
      </c>
      <c r="C86" s="153" t="s">
        <v>192</v>
      </c>
      <c r="D86" s="154" t="s">
        <v>54</v>
      </c>
      <c r="E86" s="155">
        <v>10.19</v>
      </c>
      <c r="F86" s="155">
        <v>0</v>
      </c>
      <c r="G86" s="156">
        <f>E86*F86</f>
        <v>0</v>
      </c>
      <c r="O86" s="150">
        <v>2</v>
      </c>
      <c r="AA86" s="123">
        <v>12</v>
      </c>
      <c r="AB86" s="123">
        <v>0</v>
      </c>
      <c r="AC86" s="123">
        <v>39</v>
      </c>
      <c r="AZ86" s="123">
        <v>2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</v>
      </c>
    </row>
    <row r="87" spans="1:104" x14ac:dyDescent="0.2">
      <c r="A87" s="163"/>
      <c r="B87" s="164" t="s">
        <v>66</v>
      </c>
      <c r="C87" s="165" t="str">
        <f>CONCATENATE(B83," ",C83)</f>
        <v>711 Izolace proti vodě</v>
      </c>
      <c r="D87" s="163"/>
      <c r="E87" s="166"/>
      <c r="F87" s="166"/>
      <c r="G87" s="167">
        <f>SUM(G83:G86)</f>
        <v>0</v>
      </c>
      <c r="O87" s="150">
        <v>4</v>
      </c>
      <c r="BA87" s="168">
        <f>SUM(BA83:BA86)</f>
        <v>0</v>
      </c>
      <c r="BB87" s="168">
        <f>SUM(BB83:BB86)</f>
        <v>0</v>
      </c>
      <c r="BC87" s="168">
        <f>SUM(BC83:BC86)</f>
        <v>0</v>
      </c>
      <c r="BD87" s="168">
        <f>SUM(BD83:BD86)</f>
        <v>0</v>
      </c>
      <c r="BE87" s="168">
        <f>SUM(BE83:BE86)</f>
        <v>0</v>
      </c>
    </row>
    <row r="88" spans="1:104" x14ac:dyDescent="0.2">
      <c r="A88" s="143" t="s">
        <v>65</v>
      </c>
      <c r="B88" s="144" t="s">
        <v>193</v>
      </c>
      <c r="C88" s="145" t="s">
        <v>194</v>
      </c>
      <c r="D88" s="146"/>
      <c r="E88" s="147"/>
      <c r="F88" s="147"/>
      <c r="G88" s="148"/>
      <c r="H88" s="149"/>
      <c r="I88" s="149"/>
      <c r="O88" s="150">
        <v>1</v>
      </c>
    </row>
    <row r="89" spans="1:104" ht="22.5" x14ac:dyDescent="0.2">
      <c r="A89" s="151">
        <v>40</v>
      </c>
      <c r="B89" s="152" t="s">
        <v>195</v>
      </c>
      <c r="C89" s="153" t="s">
        <v>196</v>
      </c>
      <c r="D89" s="154" t="s">
        <v>197</v>
      </c>
      <c r="E89" s="155">
        <v>1</v>
      </c>
      <c r="F89" s="155">
        <v>0</v>
      </c>
      <c r="G89" s="156">
        <f>E89*F89</f>
        <v>0</v>
      </c>
      <c r="O89" s="150">
        <v>2</v>
      </c>
      <c r="AA89" s="123">
        <v>12</v>
      </c>
      <c r="AB89" s="123">
        <v>0</v>
      </c>
      <c r="AC89" s="123">
        <v>40</v>
      </c>
      <c r="AZ89" s="123">
        <v>2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</v>
      </c>
    </row>
    <row r="90" spans="1:104" x14ac:dyDescent="0.2">
      <c r="A90" s="163"/>
      <c r="B90" s="164" t="s">
        <v>66</v>
      </c>
      <c r="C90" s="165" t="str">
        <f>CONCATENATE(B88," ",C88)</f>
        <v>721 Vnitřní kanalizace</v>
      </c>
      <c r="D90" s="163"/>
      <c r="E90" s="166"/>
      <c r="F90" s="166"/>
      <c r="G90" s="167">
        <f>SUM(G88:G89)</f>
        <v>0</v>
      </c>
      <c r="O90" s="150">
        <v>4</v>
      </c>
      <c r="BA90" s="168">
        <f>SUM(BA88:BA89)</f>
        <v>0</v>
      </c>
      <c r="BB90" s="168">
        <f>SUM(BB88:BB89)</f>
        <v>0</v>
      </c>
      <c r="BC90" s="168">
        <f>SUM(BC88:BC89)</f>
        <v>0</v>
      </c>
      <c r="BD90" s="168">
        <f>SUM(BD88:BD89)</f>
        <v>0</v>
      </c>
      <c r="BE90" s="168">
        <f>SUM(BE88:BE89)</f>
        <v>0</v>
      </c>
    </row>
    <row r="91" spans="1:104" x14ac:dyDescent="0.2">
      <c r="A91" s="143" t="s">
        <v>65</v>
      </c>
      <c r="B91" s="144" t="s">
        <v>198</v>
      </c>
      <c r="C91" s="145" t="s">
        <v>199</v>
      </c>
      <c r="D91" s="146"/>
      <c r="E91" s="147"/>
      <c r="F91" s="147"/>
      <c r="G91" s="148"/>
      <c r="H91" s="149"/>
      <c r="I91" s="149"/>
      <c r="O91" s="150">
        <v>1</v>
      </c>
    </row>
    <row r="92" spans="1:104" x14ac:dyDescent="0.2">
      <c r="A92" s="151">
        <v>41</v>
      </c>
      <c r="B92" s="152" t="s">
        <v>200</v>
      </c>
      <c r="C92" s="153" t="s">
        <v>201</v>
      </c>
      <c r="D92" s="154" t="s">
        <v>197</v>
      </c>
      <c r="E92" s="155">
        <v>1</v>
      </c>
      <c r="F92" s="155">
        <v>0</v>
      </c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41</v>
      </c>
      <c r="AZ92" s="123">
        <v>2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104" x14ac:dyDescent="0.2">
      <c r="A93" s="151">
        <v>42</v>
      </c>
      <c r="B93" s="152" t="s">
        <v>202</v>
      </c>
      <c r="C93" s="153" t="s">
        <v>203</v>
      </c>
      <c r="D93" s="154" t="s">
        <v>197</v>
      </c>
      <c r="E93" s="155">
        <v>1</v>
      </c>
      <c r="F93" s="155">
        <v>0</v>
      </c>
      <c r="G93" s="156">
        <f>E93*F93</f>
        <v>0</v>
      </c>
      <c r="O93" s="150">
        <v>2</v>
      </c>
      <c r="AA93" s="123">
        <v>12</v>
      </c>
      <c r="AB93" s="123">
        <v>0</v>
      </c>
      <c r="AC93" s="123">
        <v>42</v>
      </c>
      <c r="AZ93" s="123">
        <v>2</v>
      </c>
      <c r="BA93" s="123">
        <f>IF(AZ93=1,G93,0)</f>
        <v>0</v>
      </c>
      <c r="BB93" s="123">
        <f>IF(AZ93=2,G93,0)</f>
        <v>0</v>
      </c>
      <c r="BC93" s="123">
        <f>IF(AZ93=3,G93,0)</f>
        <v>0</v>
      </c>
      <c r="BD93" s="123">
        <f>IF(AZ93=4,G93,0)</f>
        <v>0</v>
      </c>
      <c r="BE93" s="123">
        <f>IF(AZ93=5,G93,0)</f>
        <v>0</v>
      </c>
      <c r="CZ93" s="123">
        <v>0</v>
      </c>
    </row>
    <row r="94" spans="1:104" x14ac:dyDescent="0.2">
      <c r="A94" s="151">
        <v>43</v>
      </c>
      <c r="B94" s="152" t="s">
        <v>204</v>
      </c>
      <c r="C94" s="153" t="s">
        <v>205</v>
      </c>
      <c r="D94" s="154" t="s">
        <v>133</v>
      </c>
      <c r="E94" s="155">
        <v>1</v>
      </c>
      <c r="F94" s="155">
        <v>0</v>
      </c>
      <c r="G94" s="156">
        <f>E94*F94</f>
        <v>0</v>
      </c>
      <c r="O94" s="150">
        <v>2</v>
      </c>
      <c r="AA94" s="123">
        <v>12</v>
      </c>
      <c r="AB94" s="123">
        <v>0</v>
      </c>
      <c r="AC94" s="123">
        <v>43</v>
      </c>
      <c r="AZ94" s="123">
        <v>2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</v>
      </c>
    </row>
    <row r="95" spans="1:104" x14ac:dyDescent="0.2">
      <c r="A95" s="151">
        <v>44</v>
      </c>
      <c r="B95" s="152" t="s">
        <v>206</v>
      </c>
      <c r="C95" s="153" t="s">
        <v>207</v>
      </c>
      <c r="D95" s="154" t="s">
        <v>197</v>
      </c>
      <c r="E95" s="155">
        <v>2</v>
      </c>
      <c r="F95" s="155">
        <v>0</v>
      </c>
      <c r="G95" s="156">
        <f>E95*F95</f>
        <v>0</v>
      </c>
      <c r="O95" s="150">
        <v>2</v>
      </c>
      <c r="AA95" s="123">
        <v>12</v>
      </c>
      <c r="AB95" s="123">
        <v>0</v>
      </c>
      <c r="AC95" s="123">
        <v>44</v>
      </c>
      <c r="AZ95" s="123">
        <v>2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</v>
      </c>
    </row>
    <row r="96" spans="1:104" x14ac:dyDescent="0.2">
      <c r="A96" s="163"/>
      <c r="B96" s="164" t="s">
        <v>66</v>
      </c>
      <c r="C96" s="165" t="str">
        <f>CONCATENATE(B91," ",C91)</f>
        <v>725 Zařizovací předměty</v>
      </c>
      <c r="D96" s="163"/>
      <c r="E96" s="166"/>
      <c r="F96" s="166"/>
      <c r="G96" s="167">
        <f>SUM(G91:G95)</f>
        <v>0</v>
      </c>
      <c r="O96" s="150">
        <v>4</v>
      </c>
      <c r="BA96" s="168">
        <f>SUM(BA91:BA95)</f>
        <v>0</v>
      </c>
      <c r="BB96" s="168">
        <f>SUM(BB91:BB95)</f>
        <v>0</v>
      </c>
      <c r="BC96" s="168">
        <f>SUM(BC91:BC95)</f>
        <v>0</v>
      </c>
      <c r="BD96" s="168">
        <f>SUM(BD91:BD95)</f>
        <v>0</v>
      </c>
      <c r="BE96" s="168">
        <f>SUM(BE91:BE95)</f>
        <v>0</v>
      </c>
    </row>
    <row r="97" spans="1:104" x14ac:dyDescent="0.2">
      <c r="A97" s="143" t="s">
        <v>65</v>
      </c>
      <c r="B97" s="144" t="s">
        <v>208</v>
      </c>
      <c r="C97" s="145" t="s">
        <v>209</v>
      </c>
      <c r="D97" s="146"/>
      <c r="E97" s="147"/>
      <c r="F97" s="147"/>
      <c r="G97" s="148"/>
      <c r="H97" s="149"/>
      <c r="I97" s="149"/>
      <c r="O97" s="150">
        <v>1</v>
      </c>
    </row>
    <row r="98" spans="1:104" x14ac:dyDescent="0.2">
      <c r="A98" s="151">
        <v>45</v>
      </c>
      <c r="B98" s="152" t="s">
        <v>210</v>
      </c>
      <c r="C98" s="153" t="s">
        <v>211</v>
      </c>
      <c r="D98" s="154" t="s">
        <v>197</v>
      </c>
      <c r="E98" s="155">
        <v>1</v>
      </c>
      <c r="F98" s="155">
        <v>0</v>
      </c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45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104" x14ac:dyDescent="0.2">
      <c r="A99" s="163"/>
      <c r="B99" s="164" t="s">
        <v>66</v>
      </c>
      <c r="C99" s="165" t="str">
        <f>CONCATENATE(B97," ",C97)</f>
        <v>731 Kotelny</v>
      </c>
      <c r="D99" s="163"/>
      <c r="E99" s="166"/>
      <c r="F99" s="166"/>
      <c r="G99" s="167">
        <f>SUM(G97:G98)</f>
        <v>0</v>
      </c>
      <c r="O99" s="150">
        <v>4</v>
      </c>
      <c r="BA99" s="168">
        <f>SUM(BA97:BA98)</f>
        <v>0</v>
      </c>
      <c r="BB99" s="168">
        <f>SUM(BB97:BB98)</f>
        <v>0</v>
      </c>
      <c r="BC99" s="168">
        <f>SUM(BC97:BC98)</f>
        <v>0</v>
      </c>
      <c r="BD99" s="168">
        <f>SUM(BD97:BD98)</f>
        <v>0</v>
      </c>
      <c r="BE99" s="168">
        <f>SUM(BE97:BE98)</f>
        <v>0</v>
      </c>
    </row>
    <row r="100" spans="1:104" x14ac:dyDescent="0.2">
      <c r="A100" s="143" t="s">
        <v>65</v>
      </c>
      <c r="B100" s="144" t="s">
        <v>212</v>
      </c>
      <c r="C100" s="145" t="s">
        <v>213</v>
      </c>
      <c r="D100" s="146"/>
      <c r="E100" s="147"/>
      <c r="F100" s="147"/>
      <c r="G100" s="148"/>
      <c r="H100" s="149"/>
      <c r="I100" s="149"/>
      <c r="O100" s="150">
        <v>1</v>
      </c>
    </row>
    <row r="101" spans="1:104" x14ac:dyDescent="0.2">
      <c r="A101" s="151">
        <v>46</v>
      </c>
      <c r="B101" s="152" t="s">
        <v>214</v>
      </c>
      <c r="C101" s="153" t="s">
        <v>215</v>
      </c>
      <c r="D101" s="154" t="s">
        <v>133</v>
      </c>
      <c r="E101" s="155">
        <v>4</v>
      </c>
      <c r="F101" s="155">
        <v>0</v>
      </c>
      <c r="G101" s="156">
        <f>E101*F101</f>
        <v>0</v>
      </c>
      <c r="O101" s="150">
        <v>2</v>
      </c>
      <c r="AA101" s="123">
        <v>12</v>
      </c>
      <c r="AB101" s="123">
        <v>0</v>
      </c>
      <c r="AC101" s="123">
        <v>46</v>
      </c>
      <c r="AZ101" s="123">
        <v>2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</v>
      </c>
    </row>
    <row r="102" spans="1:104" x14ac:dyDescent="0.2">
      <c r="A102" s="151">
        <v>47</v>
      </c>
      <c r="B102" s="152" t="s">
        <v>216</v>
      </c>
      <c r="C102" s="153" t="s">
        <v>217</v>
      </c>
      <c r="D102" s="154" t="s">
        <v>133</v>
      </c>
      <c r="E102" s="155">
        <v>4</v>
      </c>
      <c r="F102" s="155">
        <v>0</v>
      </c>
      <c r="G102" s="156">
        <f>E102*F102</f>
        <v>0</v>
      </c>
      <c r="O102" s="150">
        <v>2</v>
      </c>
      <c r="AA102" s="123">
        <v>12</v>
      </c>
      <c r="AB102" s="123">
        <v>0</v>
      </c>
      <c r="AC102" s="123">
        <v>47</v>
      </c>
      <c r="AZ102" s="123">
        <v>2</v>
      </c>
      <c r="BA102" s="123">
        <f>IF(AZ102=1,G102,0)</f>
        <v>0</v>
      </c>
      <c r="BB102" s="123">
        <f>IF(AZ102=2,G102,0)</f>
        <v>0</v>
      </c>
      <c r="BC102" s="123">
        <f>IF(AZ102=3,G102,0)</f>
        <v>0</v>
      </c>
      <c r="BD102" s="123">
        <f>IF(AZ102=4,G102,0)</f>
        <v>0</v>
      </c>
      <c r="BE102" s="123">
        <f>IF(AZ102=5,G102,0)</f>
        <v>0</v>
      </c>
      <c r="CZ102" s="123">
        <v>0</v>
      </c>
    </row>
    <row r="103" spans="1:104" x14ac:dyDescent="0.2">
      <c r="A103" s="163"/>
      <c r="B103" s="164" t="s">
        <v>66</v>
      </c>
      <c r="C103" s="165" t="str">
        <f>CONCATENATE(B100," ",C100)</f>
        <v>766 Konstrukce truhlářské</v>
      </c>
      <c r="D103" s="163"/>
      <c r="E103" s="166"/>
      <c r="F103" s="166"/>
      <c r="G103" s="167">
        <f>SUM(G100:G102)</f>
        <v>0</v>
      </c>
      <c r="O103" s="150">
        <v>4</v>
      </c>
      <c r="BA103" s="168">
        <f>SUM(BA100:BA102)</f>
        <v>0</v>
      </c>
      <c r="BB103" s="168">
        <f>SUM(BB100:BB102)</f>
        <v>0</v>
      </c>
      <c r="BC103" s="168">
        <f>SUM(BC100:BC102)</f>
        <v>0</v>
      </c>
      <c r="BD103" s="168">
        <f>SUM(BD100:BD102)</f>
        <v>0</v>
      </c>
      <c r="BE103" s="168">
        <f>SUM(BE100:BE102)</f>
        <v>0</v>
      </c>
    </row>
    <row r="104" spans="1:104" x14ac:dyDescent="0.2">
      <c r="A104" s="143" t="s">
        <v>65</v>
      </c>
      <c r="B104" s="144" t="s">
        <v>218</v>
      </c>
      <c r="C104" s="145" t="s">
        <v>219</v>
      </c>
      <c r="D104" s="146"/>
      <c r="E104" s="147"/>
      <c r="F104" s="147"/>
      <c r="G104" s="148"/>
      <c r="H104" s="149"/>
      <c r="I104" s="149"/>
      <c r="O104" s="150">
        <v>1</v>
      </c>
    </row>
    <row r="105" spans="1:104" x14ac:dyDescent="0.2">
      <c r="A105" s="151">
        <v>48</v>
      </c>
      <c r="B105" s="152" t="s">
        <v>220</v>
      </c>
      <c r="C105" s="153" t="s">
        <v>221</v>
      </c>
      <c r="D105" s="154" t="s">
        <v>72</v>
      </c>
      <c r="E105" s="155">
        <v>9</v>
      </c>
      <c r="F105" s="155">
        <v>0</v>
      </c>
      <c r="G105" s="156">
        <f>E105*F105</f>
        <v>0</v>
      </c>
      <c r="O105" s="150">
        <v>2</v>
      </c>
      <c r="AA105" s="123">
        <v>12</v>
      </c>
      <c r="AB105" s="123">
        <v>0</v>
      </c>
      <c r="AC105" s="123">
        <v>48</v>
      </c>
      <c r="AZ105" s="123">
        <v>2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</v>
      </c>
    </row>
    <row r="106" spans="1:104" x14ac:dyDescent="0.2">
      <c r="A106" s="151">
        <v>49</v>
      </c>
      <c r="B106" s="152" t="s">
        <v>222</v>
      </c>
      <c r="C106" s="153" t="s">
        <v>223</v>
      </c>
      <c r="D106" s="154" t="s">
        <v>72</v>
      </c>
      <c r="E106" s="155">
        <v>10</v>
      </c>
      <c r="F106" s="155">
        <v>0</v>
      </c>
      <c r="G106" s="156">
        <f>E106*F106</f>
        <v>0</v>
      </c>
      <c r="O106" s="150">
        <v>2</v>
      </c>
      <c r="AA106" s="123">
        <v>12</v>
      </c>
      <c r="AB106" s="123">
        <v>0</v>
      </c>
      <c r="AC106" s="123">
        <v>49</v>
      </c>
      <c r="AZ106" s="123">
        <v>2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</v>
      </c>
    </row>
    <row r="107" spans="1:104" x14ac:dyDescent="0.2">
      <c r="A107" s="157"/>
      <c r="B107" s="158"/>
      <c r="C107" s="196">
        <v>10</v>
      </c>
      <c r="D107" s="197"/>
      <c r="E107" s="159">
        <v>10</v>
      </c>
      <c r="F107" s="160"/>
      <c r="G107" s="161"/>
      <c r="M107" s="162">
        <v>10</v>
      </c>
      <c r="O107" s="150"/>
    </row>
    <row r="108" spans="1:104" x14ac:dyDescent="0.2">
      <c r="A108" s="151">
        <v>50</v>
      </c>
      <c r="B108" s="152" t="s">
        <v>224</v>
      </c>
      <c r="C108" s="153" t="s">
        <v>225</v>
      </c>
      <c r="D108" s="154" t="s">
        <v>54</v>
      </c>
      <c r="E108" s="155">
        <v>68.209999999999994</v>
      </c>
      <c r="F108" s="155">
        <v>0</v>
      </c>
      <c r="G108" s="156">
        <f>E108*F108</f>
        <v>0</v>
      </c>
      <c r="O108" s="150">
        <v>2</v>
      </c>
      <c r="AA108" s="123">
        <v>12</v>
      </c>
      <c r="AB108" s="123">
        <v>0</v>
      </c>
      <c r="AC108" s="123">
        <v>50</v>
      </c>
      <c r="AZ108" s="123">
        <v>2</v>
      </c>
      <c r="BA108" s="123">
        <f>IF(AZ108=1,G108,0)</f>
        <v>0</v>
      </c>
      <c r="BB108" s="123">
        <f>IF(AZ108=2,G108,0)</f>
        <v>0</v>
      </c>
      <c r="BC108" s="123">
        <f>IF(AZ108=3,G108,0)</f>
        <v>0</v>
      </c>
      <c r="BD108" s="123">
        <f>IF(AZ108=4,G108,0)</f>
        <v>0</v>
      </c>
      <c r="BE108" s="123">
        <f>IF(AZ108=5,G108,0)</f>
        <v>0</v>
      </c>
      <c r="CZ108" s="123">
        <v>0</v>
      </c>
    </row>
    <row r="109" spans="1:104" x14ac:dyDescent="0.2">
      <c r="A109" s="163"/>
      <c r="B109" s="164" t="s">
        <v>66</v>
      </c>
      <c r="C109" s="165" t="str">
        <f>CONCATENATE(B104," ",C104)</f>
        <v>771 Podlahy z dlaždic a obklady</v>
      </c>
      <c r="D109" s="163"/>
      <c r="E109" s="166"/>
      <c r="F109" s="166"/>
      <c r="G109" s="167">
        <f>SUM(G104:G108)</f>
        <v>0</v>
      </c>
      <c r="O109" s="150">
        <v>4</v>
      </c>
      <c r="BA109" s="168">
        <f>SUM(BA104:BA108)</f>
        <v>0</v>
      </c>
      <c r="BB109" s="168">
        <f>SUM(BB104:BB108)</f>
        <v>0</v>
      </c>
      <c r="BC109" s="168">
        <f>SUM(BC104:BC108)</f>
        <v>0</v>
      </c>
      <c r="BD109" s="168">
        <f>SUM(BD104:BD108)</f>
        <v>0</v>
      </c>
      <c r="BE109" s="168">
        <f>SUM(BE104:BE108)</f>
        <v>0</v>
      </c>
    </row>
    <row r="110" spans="1:104" x14ac:dyDescent="0.2">
      <c r="A110" s="143" t="s">
        <v>65</v>
      </c>
      <c r="B110" s="144" t="s">
        <v>226</v>
      </c>
      <c r="C110" s="145" t="s">
        <v>227</v>
      </c>
      <c r="D110" s="146"/>
      <c r="E110" s="147"/>
      <c r="F110" s="147"/>
      <c r="G110" s="148"/>
      <c r="H110" s="149"/>
      <c r="I110" s="149"/>
      <c r="O110" s="150">
        <v>1</v>
      </c>
    </row>
    <row r="111" spans="1:104" ht="22.5" x14ac:dyDescent="0.2">
      <c r="A111" s="151">
        <v>51</v>
      </c>
      <c r="B111" s="152" t="s">
        <v>228</v>
      </c>
      <c r="C111" s="153" t="s">
        <v>229</v>
      </c>
      <c r="D111" s="154" t="s">
        <v>72</v>
      </c>
      <c r="E111" s="155">
        <v>46.5</v>
      </c>
      <c r="F111" s="155">
        <v>0</v>
      </c>
      <c r="G111" s="156">
        <f>E111*F111</f>
        <v>0</v>
      </c>
      <c r="O111" s="150">
        <v>2</v>
      </c>
      <c r="AA111" s="123">
        <v>12</v>
      </c>
      <c r="AB111" s="123">
        <v>0</v>
      </c>
      <c r="AC111" s="123">
        <v>51</v>
      </c>
      <c r="AZ111" s="123">
        <v>2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</v>
      </c>
    </row>
    <row r="112" spans="1:104" x14ac:dyDescent="0.2">
      <c r="A112" s="151">
        <v>52</v>
      </c>
      <c r="B112" s="152" t="s">
        <v>230</v>
      </c>
      <c r="C112" s="153" t="s">
        <v>231</v>
      </c>
      <c r="D112" s="154" t="s">
        <v>107</v>
      </c>
      <c r="E112" s="155">
        <v>39.840000000000003</v>
      </c>
      <c r="F112" s="155">
        <v>0</v>
      </c>
      <c r="G112" s="156">
        <f>E112*F112</f>
        <v>0</v>
      </c>
      <c r="O112" s="150">
        <v>2</v>
      </c>
      <c r="AA112" s="123">
        <v>12</v>
      </c>
      <c r="AB112" s="123">
        <v>0</v>
      </c>
      <c r="AC112" s="123">
        <v>52</v>
      </c>
      <c r="AZ112" s="123">
        <v>2</v>
      </c>
      <c r="BA112" s="123">
        <f>IF(AZ112=1,G112,0)</f>
        <v>0</v>
      </c>
      <c r="BB112" s="123">
        <f>IF(AZ112=2,G112,0)</f>
        <v>0</v>
      </c>
      <c r="BC112" s="123">
        <f>IF(AZ112=3,G112,0)</f>
        <v>0</v>
      </c>
      <c r="BD112" s="123">
        <f>IF(AZ112=4,G112,0)</f>
        <v>0</v>
      </c>
      <c r="BE112" s="123">
        <f>IF(AZ112=5,G112,0)</f>
        <v>0</v>
      </c>
      <c r="CZ112" s="123">
        <v>0</v>
      </c>
    </row>
    <row r="113" spans="1:104" x14ac:dyDescent="0.2">
      <c r="A113" s="157"/>
      <c r="B113" s="158"/>
      <c r="C113" s="196" t="s">
        <v>232</v>
      </c>
      <c r="D113" s="197"/>
      <c r="E113" s="159">
        <v>39.840000000000003</v>
      </c>
      <c r="F113" s="160"/>
      <c r="G113" s="161"/>
      <c r="M113" s="162" t="s">
        <v>232</v>
      </c>
      <c r="O113" s="150"/>
    </row>
    <row r="114" spans="1:104" ht="22.5" x14ac:dyDescent="0.2">
      <c r="A114" s="151">
        <v>53</v>
      </c>
      <c r="B114" s="152" t="s">
        <v>233</v>
      </c>
      <c r="C114" s="153" t="s">
        <v>234</v>
      </c>
      <c r="D114" s="154" t="s">
        <v>72</v>
      </c>
      <c r="E114" s="155">
        <v>34</v>
      </c>
      <c r="F114" s="155">
        <v>0</v>
      </c>
      <c r="G114" s="156">
        <f>E114*F114</f>
        <v>0</v>
      </c>
      <c r="O114" s="150">
        <v>2</v>
      </c>
      <c r="AA114" s="123">
        <v>12</v>
      </c>
      <c r="AB114" s="123">
        <v>0</v>
      </c>
      <c r="AC114" s="123">
        <v>53</v>
      </c>
      <c r="AZ114" s="123">
        <v>2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3.5699999999999998E-3</v>
      </c>
    </row>
    <row r="115" spans="1:104" ht="22.5" x14ac:dyDescent="0.2">
      <c r="A115" s="151">
        <v>54</v>
      </c>
      <c r="B115" s="152" t="s">
        <v>235</v>
      </c>
      <c r="C115" s="153" t="s">
        <v>236</v>
      </c>
      <c r="D115" s="154" t="s">
        <v>107</v>
      </c>
      <c r="E115" s="155">
        <v>33</v>
      </c>
      <c r="F115" s="155">
        <v>0</v>
      </c>
      <c r="G115" s="156">
        <f>E115*F115</f>
        <v>0</v>
      </c>
      <c r="O115" s="150">
        <v>2</v>
      </c>
      <c r="AA115" s="123">
        <v>12</v>
      </c>
      <c r="AB115" s="123">
        <v>0</v>
      </c>
      <c r="AC115" s="123">
        <v>54</v>
      </c>
      <c r="AZ115" s="123">
        <v>2</v>
      </c>
      <c r="BA115" s="123">
        <f>IF(AZ115=1,G115,0)</f>
        <v>0</v>
      </c>
      <c r="BB115" s="123">
        <f>IF(AZ115=2,G115,0)</f>
        <v>0</v>
      </c>
      <c r="BC115" s="123">
        <f>IF(AZ115=3,G115,0)</f>
        <v>0</v>
      </c>
      <c r="BD115" s="123">
        <f>IF(AZ115=4,G115,0)</f>
        <v>0</v>
      </c>
      <c r="BE115" s="123">
        <f>IF(AZ115=5,G115,0)</f>
        <v>0</v>
      </c>
      <c r="CZ115" s="123">
        <v>5.9000000000000003E-4</v>
      </c>
    </row>
    <row r="116" spans="1:104" x14ac:dyDescent="0.2">
      <c r="A116" s="151">
        <v>55</v>
      </c>
      <c r="B116" s="152" t="s">
        <v>237</v>
      </c>
      <c r="C116" s="153" t="s">
        <v>238</v>
      </c>
      <c r="D116" s="154" t="s">
        <v>54</v>
      </c>
      <c r="E116" s="155">
        <v>274.24</v>
      </c>
      <c r="F116" s="155">
        <v>0</v>
      </c>
      <c r="G116" s="156">
        <f>E116*F116</f>
        <v>0</v>
      </c>
      <c r="O116" s="150">
        <v>2</v>
      </c>
      <c r="AA116" s="123">
        <v>12</v>
      </c>
      <c r="AB116" s="123">
        <v>0</v>
      </c>
      <c r="AC116" s="123">
        <v>55</v>
      </c>
      <c r="AZ116" s="123">
        <v>2</v>
      </c>
      <c r="BA116" s="123">
        <f>IF(AZ116=1,G116,0)</f>
        <v>0</v>
      </c>
      <c r="BB116" s="123">
        <f>IF(AZ116=2,G116,0)</f>
        <v>0</v>
      </c>
      <c r="BC116" s="123">
        <f>IF(AZ116=3,G116,0)</f>
        <v>0</v>
      </c>
      <c r="BD116" s="123">
        <f>IF(AZ116=4,G116,0)</f>
        <v>0</v>
      </c>
      <c r="BE116" s="123">
        <f>IF(AZ116=5,G116,0)</f>
        <v>0</v>
      </c>
      <c r="CZ116" s="123">
        <v>0</v>
      </c>
    </row>
    <row r="117" spans="1:104" x14ac:dyDescent="0.2">
      <c r="A117" s="163"/>
      <c r="B117" s="164" t="s">
        <v>66</v>
      </c>
      <c r="C117" s="165" t="str">
        <f>CONCATENATE(B110," ",C110)</f>
        <v>776 Podlahy povlakové</v>
      </c>
      <c r="D117" s="163"/>
      <c r="E117" s="166"/>
      <c r="F117" s="166"/>
      <c r="G117" s="167">
        <f>SUM(G110:G116)</f>
        <v>0</v>
      </c>
      <c r="O117" s="150">
        <v>4</v>
      </c>
      <c r="BA117" s="168">
        <f>SUM(BA110:BA116)</f>
        <v>0</v>
      </c>
      <c r="BB117" s="168">
        <f>SUM(BB110:BB116)</f>
        <v>0</v>
      </c>
      <c r="BC117" s="168">
        <f>SUM(BC110:BC116)</f>
        <v>0</v>
      </c>
      <c r="BD117" s="168">
        <f>SUM(BD110:BD116)</f>
        <v>0</v>
      </c>
      <c r="BE117" s="168">
        <f>SUM(BE110:BE116)</f>
        <v>0</v>
      </c>
    </row>
    <row r="118" spans="1:104" x14ac:dyDescent="0.2">
      <c r="A118" s="143" t="s">
        <v>65</v>
      </c>
      <c r="B118" s="144" t="s">
        <v>239</v>
      </c>
      <c r="C118" s="145" t="s">
        <v>240</v>
      </c>
      <c r="D118" s="146"/>
      <c r="E118" s="147"/>
      <c r="F118" s="147"/>
      <c r="G118" s="148"/>
      <c r="H118" s="149"/>
      <c r="I118" s="149"/>
      <c r="O118" s="150">
        <v>1</v>
      </c>
    </row>
    <row r="119" spans="1:104" ht="22.5" x14ac:dyDescent="0.2">
      <c r="A119" s="151">
        <v>56</v>
      </c>
      <c r="B119" s="152" t="s">
        <v>241</v>
      </c>
      <c r="C119" s="153" t="s">
        <v>242</v>
      </c>
      <c r="D119" s="154" t="s">
        <v>72</v>
      </c>
      <c r="E119" s="155">
        <v>20</v>
      </c>
      <c r="F119" s="155">
        <v>0</v>
      </c>
      <c r="G119" s="156">
        <f>E119*F119</f>
        <v>0</v>
      </c>
      <c r="O119" s="150">
        <v>2</v>
      </c>
      <c r="AA119" s="123">
        <v>12</v>
      </c>
      <c r="AB119" s="123">
        <v>0</v>
      </c>
      <c r="AC119" s="123">
        <v>56</v>
      </c>
      <c r="AZ119" s="123">
        <v>2</v>
      </c>
      <c r="BA119" s="123">
        <f>IF(AZ119=1,G119,0)</f>
        <v>0</v>
      </c>
      <c r="BB119" s="123">
        <f>IF(AZ119=2,G119,0)</f>
        <v>0</v>
      </c>
      <c r="BC119" s="123">
        <f>IF(AZ119=3,G119,0)</f>
        <v>0</v>
      </c>
      <c r="BD119" s="123">
        <f>IF(AZ119=4,G119,0)</f>
        <v>0</v>
      </c>
      <c r="BE119" s="123">
        <f>IF(AZ119=5,G119,0)</f>
        <v>0</v>
      </c>
      <c r="CZ119" s="123">
        <v>2.8500000000000001E-3</v>
      </c>
    </row>
    <row r="120" spans="1:104" x14ac:dyDescent="0.2">
      <c r="A120" s="151">
        <v>57</v>
      </c>
      <c r="B120" s="152" t="s">
        <v>243</v>
      </c>
      <c r="C120" s="153" t="s">
        <v>244</v>
      </c>
      <c r="D120" s="154" t="s">
        <v>72</v>
      </c>
      <c r="E120" s="155">
        <v>22</v>
      </c>
      <c r="F120" s="155">
        <v>0</v>
      </c>
      <c r="G120" s="156">
        <f>E120*F120</f>
        <v>0</v>
      </c>
      <c r="O120" s="150">
        <v>2</v>
      </c>
      <c r="AA120" s="123">
        <v>12</v>
      </c>
      <c r="AB120" s="123">
        <v>0</v>
      </c>
      <c r="AC120" s="123">
        <v>57</v>
      </c>
      <c r="AZ120" s="123">
        <v>2</v>
      </c>
      <c r="BA120" s="123">
        <f>IF(AZ120=1,G120,0)</f>
        <v>0</v>
      </c>
      <c r="BB120" s="123">
        <f>IF(AZ120=2,G120,0)</f>
        <v>0</v>
      </c>
      <c r="BC120" s="123">
        <f>IF(AZ120=3,G120,0)</f>
        <v>0</v>
      </c>
      <c r="BD120" s="123">
        <f>IF(AZ120=4,G120,0)</f>
        <v>0</v>
      </c>
      <c r="BE120" s="123">
        <f>IF(AZ120=5,G120,0)</f>
        <v>0</v>
      </c>
      <c r="CZ120" s="123">
        <v>2.4299999999999999E-3</v>
      </c>
    </row>
    <row r="121" spans="1:104" x14ac:dyDescent="0.2">
      <c r="A121" s="157"/>
      <c r="B121" s="158"/>
      <c r="C121" s="196" t="s">
        <v>245</v>
      </c>
      <c r="D121" s="197"/>
      <c r="E121" s="159">
        <v>22</v>
      </c>
      <c r="F121" s="160"/>
      <c r="G121" s="161"/>
      <c r="M121" s="162" t="s">
        <v>245</v>
      </c>
      <c r="O121" s="150"/>
    </row>
    <row r="122" spans="1:104" x14ac:dyDescent="0.2">
      <c r="A122" s="151">
        <v>58</v>
      </c>
      <c r="B122" s="152" t="s">
        <v>246</v>
      </c>
      <c r="C122" s="153" t="s">
        <v>247</v>
      </c>
      <c r="D122" s="154" t="s">
        <v>72</v>
      </c>
      <c r="E122" s="155">
        <v>20</v>
      </c>
      <c r="F122" s="155">
        <v>0</v>
      </c>
      <c r="G122" s="156">
        <f>E122*F122</f>
        <v>0</v>
      </c>
      <c r="O122" s="150">
        <v>2</v>
      </c>
      <c r="AA122" s="123">
        <v>12</v>
      </c>
      <c r="AB122" s="123">
        <v>0</v>
      </c>
      <c r="AC122" s="123">
        <v>58</v>
      </c>
      <c r="AZ122" s="123">
        <v>2</v>
      </c>
      <c r="BA122" s="123">
        <f>IF(AZ122=1,G122,0)</f>
        <v>0</v>
      </c>
      <c r="BB122" s="123">
        <f>IF(AZ122=2,G122,0)</f>
        <v>0</v>
      </c>
      <c r="BC122" s="123">
        <f>IF(AZ122=3,G122,0)</f>
        <v>0</v>
      </c>
      <c r="BD122" s="123">
        <f>IF(AZ122=4,G122,0)</f>
        <v>0</v>
      </c>
      <c r="BE122" s="123">
        <f>IF(AZ122=5,G122,0)</f>
        <v>0</v>
      </c>
      <c r="CZ122" s="123">
        <v>0</v>
      </c>
    </row>
    <row r="123" spans="1:104" x14ac:dyDescent="0.2">
      <c r="A123" s="151">
        <v>59</v>
      </c>
      <c r="B123" s="152" t="s">
        <v>248</v>
      </c>
      <c r="C123" s="153" t="s">
        <v>249</v>
      </c>
      <c r="D123" s="154" t="s">
        <v>54</v>
      </c>
      <c r="E123" s="155">
        <v>178.37</v>
      </c>
      <c r="F123" s="155">
        <v>0</v>
      </c>
      <c r="G123" s="156">
        <f>E123*F123</f>
        <v>0</v>
      </c>
      <c r="O123" s="150">
        <v>2</v>
      </c>
      <c r="AA123" s="123">
        <v>12</v>
      </c>
      <c r="AB123" s="123">
        <v>0</v>
      </c>
      <c r="AC123" s="123">
        <v>59</v>
      </c>
      <c r="AZ123" s="123">
        <v>2</v>
      </c>
      <c r="BA123" s="123">
        <f>IF(AZ123=1,G123,0)</f>
        <v>0</v>
      </c>
      <c r="BB123" s="123">
        <f>IF(AZ123=2,G123,0)</f>
        <v>0</v>
      </c>
      <c r="BC123" s="123">
        <f>IF(AZ123=3,G123,0)</f>
        <v>0</v>
      </c>
      <c r="BD123" s="123">
        <f>IF(AZ123=4,G123,0)</f>
        <v>0</v>
      </c>
      <c r="BE123" s="123">
        <f>IF(AZ123=5,G123,0)</f>
        <v>0</v>
      </c>
      <c r="CZ123" s="123">
        <v>0</v>
      </c>
    </row>
    <row r="124" spans="1:104" x14ac:dyDescent="0.2">
      <c r="A124" s="163"/>
      <c r="B124" s="164" t="s">
        <v>66</v>
      </c>
      <c r="C124" s="165" t="str">
        <f>CONCATENATE(B118," ",C118)</f>
        <v>781 Obklady keramické</v>
      </c>
      <c r="D124" s="163"/>
      <c r="E124" s="166"/>
      <c r="F124" s="166"/>
      <c r="G124" s="167">
        <f>SUM(G118:G123)</f>
        <v>0</v>
      </c>
      <c r="O124" s="150">
        <v>4</v>
      </c>
      <c r="BA124" s="168">
        <f>SUM(BA118:BA123)</f>
        <v>0</v>
      </c>
      <c r="BB124" s="168">
        <f>SUM(BB118:BB123)</f>
        <v>0</v>
      </c>
      <c r="BC124" s="168">
        <f>SUM(BC118:BC123)</f>
        <v>0</v>
      </c>
      <c r="BD124" s="168">
        <f>SUM(BD118:BD123)</f>
        <v>0</v>
      </c>
      <c r="BE124" s="168">
        <f>SUM(BE118:BE123)</f>
        <v>0</v>
      </c>
    </row>
    <row r="125" spans="1:104" x14ac:dyDescent="0.2">
      <c r="A125" s="143" t="s">
        <v>65</v>
      </c>
      <c r="B125" s="144" t="s">
        <v>250</v>
      </c>
      <c r="C125" s="145" t="s">
        <v>251</v>
      </c>
      <c r="D125" s="146"/>
      <c r="E125" s="147"/>
      <c r="F125" s="147"/>
      <c r="G125" s="148"/>
      <c r="H125" s="149"/>
      <c r="I125" s="149"/>
      <c r="O125" s="150">
        <v>1</v>
      </c>
    </row>
    <row r="126" spans="1:104" x14ac:dyDescent="0.2">
      <c r="A126" s="151">
        <v>60</v>
      </c>
      <c r="B126" s="152" t="s">
        <v>252</v>
      </c>
      <c r="C126" s="153" t="s">
        <v>253</v>
      </c>
      <c r="D126" s="154" t="s">
        <v>72</v>
      </c>
      <c r="E126" s="155">
        <v>172</v>
      </c>
      <c r="F126" s="155">
        <v>0</v>
      </c>
      <c r="G126" s="156">
        <f>E126*F126</f>
        <v>0</v>
      </c>
      <c r="O126" s="150">
        <v>2</v>
      </c>
      <c r="AA126" s="123">
        <v>12</v>
      </c>
      <c r="AB126" s="123">
        <v>0</v>
      </c>
      <c r="AC126" s="123">
        <v>60</v>
      </c>
      <c r="AZ126" s="123">
        <v>2</v>
      </c>
      <c r="BA126" s="123">
        <f>IF(AZ126=1,G126,0)</f>
        <v>0</v>
      </c>
      <c r="BB126" s="123">
        <f>IF(AZ126=2,G126,0)</f>
        <v>0</v>
      </c>
      <c r="BC126" s="123">
        <f>IF(AZ126=3,G126,0)</f>
        <v>0</v>
      </c>
      <c r="BD126" s="123">
        <f>IF(AZ126=4,G126,0)</f>
        <v>0</v>
      </c>
      <c r="BE126" s="123">
        <f>IF(AZ126=5,G126,0)</f>
        <v>0</v>
      </c>
      <c r="CZ126" s="123">
        <v>0</v>
      </c>
    </row>
    <row r="127" spans="1:104" x14ac:dyDescent="0.2">
      <c r="A127" s="157"/>
      <c r="B127" s="158"/>
      <c r="C127" s="196" t="s">
        <v>254</v>
      </c>
      <c r="D127" s="197"/>
      <c r="E127" s="159">
        <v>172</v>
      </c>
      <c r="F127" s="160"/>
      <c r="G127" s="161"/>
      <c r="M127" s="162" t="s">
        <v>254</v>
      </c>
      <c r="O127" s="150"/>
    </row>
    <row r="128" spans="1:104" ht="22.5" x14ac:dyDescent="0.2">
      <c r="A128" s="151">
        <v>61</v>
      </c>
      <c r="B128" s="152" t="s">
        <v>255</v>
      </c>
      <c r="C128" s="153" t="s">
        <v>256</v>
      </c>
      <c r="D128" s="154" t="s">
        <v>72</v>
      </c>
      <c r="E128" s="155">
        <v>33.200000000000003</v>
      </c>
      <c r="F128" s="155">
        <v>0</v>
      </c>
      <c r="G128" s="156">
        <f>E128*F128</f>
        <v>0</v>
      </c>
      <c r="O128" s="150">
        <v>2</v>
      </c>
      <c r="AA128" s="123">
        <v>12</v>
      </c>
      <c r="AB128" s="123">
        <v>0</v>
      </c>
      <c r="AC128" s="123">
        <v>61</v>
      </c>
      <c r="AZ128" s="123">
        <v>2</v>
      </c>
      <c r="BA128" s="123">
        <f>IF(AZ128=1,G128,0)</f>
        <v>0</v>
      </c>
      <c r="BB128" s="123">
        <f>IF(AZ128=2,G128,0)</f>
        <v>0</v>
      </c>
      <c r="BC128" s="123">
        <f>IF(AZ128=3,G128,0)</f>
        <v>0</v>
      </c>
      <c r="BD128" s="123">
        <f>IF(AZ128=4,G128,0)</f>
        <v>0</v>
      </c>
      <c r="BE128" s="123">
        <f>IF(AZ128=5,G128,0)</f>
        <v>0</v>
      </c>
      <c r="CZ128" s="123">
        <v>2.5000000000000001E-4</v>
      </c>
    </row>
    <row r="129" spans="1:104" ht="22.5" x14ac:dyDescent="0.2">
      <c r="A129" s="151">
        <v>62</v>
      </c>
      <c r="B129" s="152" t="s">
        <v>257</v>
      </c>
      <c r="C129" s="153" t="s">
        <v>258</v>
      </c>
      <c r="D129" s="154" t="s">
        <v>72</v>
      </c>
      <c r="E129" s="155">
        <v>172</v>
      </c>
      <c r="F129" s="155">
        <v>0</v>
      </c>
      <c r="G129" s="156">
        <f>E129*F129</f>
        <v>0</v>
      </c>
      <c r="O129" s="150">
        <v>2</v>
      </c>
      <c r="AA129" s="123">
        <v>12</v>
      </c>
      <c r="AB129" s="123">
        <v>0</v>
      </c>
      <c r="AC129" s="123">
        <v>62</v>
      </c>
      <c r="AZ129" s="123">
        <v>2</v>
      </c>
      <c r="BA129" s="123">
        <f>IF(AZ129=1,G129,0)</f>
        <v>0</v>
      </c>
      <c r="BB129" s="123">
        <f>IF(AZ129=2,G129,0)</f>
        <v>0</v>
      </c>
      <c r="BC129" s="123">
        <f>IF(AZ129=3,G129,0)</f>
        <v>0</v>
      </c>
      <c r="BD129" s="123">
        <f>IF(AZ129=4,G129,0)</f>
        <v>0</v>
      </c>
      <c r="BE129" s="123">
        <f>IF(AZ129=5,G129,0)</f>
        <v>0</v>
      </c>
      <c r="CZ129" s="123">
        <v>3.8999999999999999E-4</v>
      </c>
    </row>
    <row r="130" spans="1:104" x14ac:dyDescent="0.2">
      <c r="A130" s="157"/>
      <c r="B130" s="158"/>
      <c r="C130" s="196" t="s">
        <v>259</v>
      </c>
      <c r="D130" s="197"/>
      <c r="E130" s="159">
        <v>172</v>
      </c>
      <c r="F130" s="160"/>
      <c r="G130" s="161"/>
      <c r="M130" s="162" t="s">
        <v>259</v>
      </c>
      <c r="O130" s="150"/>
    </row>
    <row r="131" spans="1:104" x14ac:dyDescent="0.2">
      <c r="A131" s="163"/>
      <c r="B131" s="164" t="s">
        <v>66</v>
      </c>
      <c r="C131" s="165" t="str">
        <f>CONCATENATE(B125," ",C125)</f>
        <v>784 Malby</v>
      </c>
      <c r="D131" s="163"/>
      <c r="E131" s="166"/>
      <c r="F131" s="166"/>
      <c r="G131" s="167">
        <f>SUM(G125:G130)</f>
        <v>0</v>
      </c>
      <c r="O131" s="150">
        <v>4</v>
      </c>
      <c r="BA131" s="168">
        <f>SUM(BA125:BA130)</f>
        <v>0</v>
      </c>
      <c r="BB131" s="168">
        <f>SUM(BB125:BB130)</f>
        <v>0</v>
      </c>
      <c r="BC131" s="168">
        <f>SUM(BC125:BC130)</f>
        <v>0</v>
      </c>
      <c r="BD131" s="168">
        <f>SUM(BD125:BD130)</f>
        <v>0</v>
      </c>
      <c r="BE131" s="168">
        <f>SUM(BE125:BE130)</f>
        <v>0</v>
      </c>
    </row>
    <row r="132" spans="1:104" x14ac:dyDescent="0.2">
      <c r="A132" s="143" t="s">
        <v>65</v>
      </c>
      <c r="B132" s="144" t="s">
        <v>260</v>
      </c>
      <c r="C132" s="145" t="s">
        <v>261</v>
      </c>
      <c r="D132" s="146"/>
      <c r="E132" s="147"/>
      <c r="F132" s="147"/>
      <c r="G132" s="148"/>
      <c r="H132" s="149"/>
      <c r="I132" s="149"/>
      <c r="O132" s="150">
        <v>1</v>
      </c>
    </row>
    <row r="133" spans="1:104" x14ac:dyDescent="0.2">
      <c r="A133" s="151">
        <v>63</v>
      </c>
      <c r="B133" s="152" t="s">
        <v>262</v>
      </c>
      <c r="C133" s="153" t="s">
        <v>263</v>
      </c>
      <c r="D133" s="154" t="s">
        <v>197</v>
      </c>
      <c r="E133" s="155">
        <v>1</v>
      </c>
      <c r="F133" s="155">
        <v>0</v>
      </c>
      <c r="G133" s="156">
        <f>E133*F133</f>
        <v>0</v>
      </c>
      <c r="O133" s="150">
        <v>2</v>
      </c>
      <c r="AA133" s="123">
        <v>12</v>
      </c>
      <c r="AB133" s="123">
        <v>0</v>
      </c>
      <c r="AC133" s="123">
        <v>63</v>
      </c>
      <c r="AZ133" s="123">
        <v>4</v>
      </c>
      <c r="BA133" s="123">
        <f>IF(AZ133=1,G133,0)</f>
        <v>0</v>
      </c>
      <c r="BB133" s="123">
        <f>IF(AZ133=2,G133,0)</f>
        <v>0</v>
      </c>
      <c r="BC133" s="123">
        <f>IF(AZ133=3,G133,0)</f>
        <v>0</v>
      </c>
      <c r="BD133" s="123">
        <f>IF(AZ133=4,G133,0)</f>
        <v>0</v>
      </c>
      <c r="BE133" s="123">
        <f>IF(AZ133=5,G133,0)</f>
        <v>0</v>
      </c>
      <c r="CZ133" s="123">
        <v>0</v>
      </c>
    </row>
    <row r="134" spans="1:104" x14ac:dyDescent="0.2">
      <c r="A134" s="163"/>
      <c r="B134" s="164" t="s">
        <v>66</v>
      </c>
      <c r="C134" s="165" t="str">
        <f>CONCATENATE(B132," ",C132)</f>
        <v>M21 Elektromontáže</v>
      </c>
      <c r="D134" s="163"/>
      <c r="E134" s="166"/>
      <c r="F134" s="166"/>
      <c r="G134" s="167">
        <f>SUM(G132:G133)</f>
        <v>0</v>
      </c>
      <c r="O134" s="150">
        <v>4</v>
      </c>
      <c r="BA134" s="168">
        <f>SUM(BA132:BA133)</f>
        <v>0</v>
      </c>
      <c r="BB134" s="168">
        <f>SUM(BB132:BB133)</f>
        <v>0</v>
      </c>
      <c r="BC134" s="168">
        <f>SUM(BC132:BC133)</f>
        <v>0</v>
      </c>
      <c r="BD134" s="168">
        <f>SUM(BD132:BD133)</f>
        <v>0</v>
      </c>
      <c r="BE134" s="168">
        <f>SUM(BE132:BE133)</f>
        <v>0</v>
      </c>
    </row>
    <row r="135" spans="1:104" x14ac:dyDescent="0.2">
      <c r="A135" s="124"/>
      <c r="B135" s="124"/>
      <c r="C135" s="124"/>
      <c r="D135" s="124"/>
      <c r="E135" s="124"/>
      <c r="F135" s="124"/>
      <c r="G135" s="124"/>
    </row>
    <row r="136" spans="1:104" x14ac:dyDescent="0.2">
      <c r="E136" s="123"/>
    </row>
    <row r="137" spans="1:104" x14ac:dyDescent="0.2">
      <c r="E137" s="123"/>
    </row>
    <row r="138" spans="1:104" x14ac:dyDescent="0.2">
      <c r="E138" s="123"/>
    </row>
    <row r="139" spans="1:104" x14ac:dyDescent="0.2">
      <c r="E139" s="123"/>
    </row>
    <row r="140" spans="1:104" x14ac:dyDescent="0.2">
      <c r="E140" s="123"/>
    </row>
    <row r="141" spans="1:104" x14ac:dyDescent="0.2">
      <c r="E141" s="123"/>
    </row>
    <row r="142" spans="1:104" x14ac:dyDescent="0.2">
      <c r="E142" s="123"/>
    </row>
    <row r="143" spans="1:104" x14ac:dyDescent="0.2">
      <c r="E143" s="123"/>
    </row>
    <row r="144" spans="1:104" x14ac:dyDescent="0.2">
      <c r="E144" s="123"/>
    </row>
    <row r="145" spans="1:7" x14ac:dyDescent="0.2">
      <c r="E145" s="123"/>
    </row>
    <row r="146" spans="1:7" x14ac:dyDescent="0.2">
      <c r="E146" s="123"/>
    </row>
    <row r="147" spans="1:7" x14ac:dyDescent="0.2">
      <c r="E147" s="123"/>
    </row>
    <row r="148" spans="1:7" x14ac:dyDescent="0.2">
      <c r="E148" s="123"/>
    </row>
    <row r="149" spans="1:7" x14ac:dyDescent="0.2">
      <c r="E149" s="123"/>
    </row>
    <row r="150" spans="1:7" x14ac:dyDescent="0.2">
      <c r="E150" s="123"/>
    </row>
    <row r="151" spans="1:7" x14ac:dyDescent="0.2">
      <c r="E151" s="123"/>
    </row>
    <row r="152" spans="1:7" x14ac:dyDescent="0.2">
      <c r="E152" s="123"/>
    </row>
    <row r="153" spans="1:7" x14ac:dyDescent="0.2">
      <c r="E153" s="123"/>
    </row>
    <row r="154" spans="1:7" x14ac:dyDescent="0.2">
      <c r="E154" s="123"/>
    </row>
    <row r="155" spans="1:7" x14ac:dyDescent="0.2">
      <c r="E155" s="123"/>
    </row>
    <row r="156" spans="1:7" x14ac:dyDescent="0.2">
      <c r="E156" s="123"/>
    </row>
    <row r="157" spans="1:7" x14ac:dyDescent="0.2">
      <c r="E157" s="123"/>
    </row>
    <row r="158" spans="1:7" x14ac:dyDescent="0.2">
      <c r="A158" s="169"/>
      <c r="B158" s="169"/>
      <c r="C158" s="169"/>
      <c r="D158" s="169"/>
      <c r="E158" s="169"/>
      <c r="F158" s="169"/>
      <c r="G158" s="169"/>
    </row>
    <row r="159" spans="1:7" x14ac:dyDescent="0.2">
      <c r="A159" s="169"/>
      <c r="B159" s="169"/>
      <c r="C159" s="169"/>
      <c r="D159" s="169"/>
      <c r="E159" s="169"/>
      <c r="F159" s="169"/>
      <c r="G159" s="169"/>
    </row>
    <row r="160" spans="1:7" x14ac:dyDescent="0.2">
      <c r="A160" s="169"/>
      <c r="B160" s="169"/>
      <c r="C160" s="169"/>
      <c r="D160" s="169"/>
      <c r="E160" s="169"/>
      <c r="F160" s="169"/>
      <c r="G160" s="169"/>
    </row>
    <row r="161" spans="1:7" x14ac:dyDescent="0.2">
      <c r="A161" s="169"/>
      <c r="B161" s="169"/>
      <c r="C161" s="169"/>
      <c r="D161" s="169"/>
      <c r="E161" s="169"/>
      <c r="F161" s="169"/>
      <c r="G161" s="169"/>
    </row>
    <row r="162" spans="1:7" x14ac:dyDescent="0.2">
      <c r="E162" s="123"/>
    </row>
    <row r="163" spans="1:7" x14ac:dyDescent="0.2">
      <c r="E163" s="123"/>
    </row>
    <row r="164" spans="1:7" x14ac:dyDescent="0.2">
      <c r="E164" s="123"/>
    </row>
    <row r="165" spans="1:7" x14ac:dyDescent="0.2">
      <c r="E165" s="123"/>
    </row>
    <row r="166" spans="1:7" x14ac:dyDescent="0.2">
      <c r="E166" s="123"/>
    </row>
    <row r="167" spans="1:7" x14ac:dyDescent="0.2">
      <c r="E167" s="123"/>
    </row>
    <row r="168" spans="1:7" x14ac:dyDescent="0.2">
      <c r="E168" s="123"/>
    </row>
    <row r="169" spans="1:7" x14ac:dyDescent="0.2">
      <c r="E169" s="123"/>
    </row>
    <row r="170" spans="1:7" x14ac:dyDescent="0.2">
      <c r="E170" s="123"/>
    </row>
    <row r="171" spans="1:7" x14ac:dyDescent="0.2">
      <c r="E171" s="123"/>
    </row>
    <row r="172" spans="1:7" x14ac:dyDescent="0.2">
      <c r="E172" s="123"/>
    </row>
    <row r="173" spans="1:7" x14ac:dyDescent="0.2">
      <c r="E173" s="123"/>
    </row>
    <row r="174" spans="1:7" x14ac:dyDescent="0.2">
      <c r="E174" s="123"/>
    </row>
    <row r="175" spans="1:7" x14ac:dyDescent="0.2">
      <c r="E175" s="123"/>
    </row>
    <row r="176" spans="1:7" x14ac:dyDescent="0.2">
      <c r="E176" s="123"/>
    </row>
    <row r="177" spans="5:5" x14ac:dyDescent="0.2">
      <c r="E177" s="123"/>
    </row>
    <row r="178" spans="5:5" x14ac:dyDescent="0.2">
      <c r="E178" s="123"/>
    </row>
    <row r="179" spans="5:5" x14ac:dyDescent="0.2">
      <c r="E179" s="123"/>
    </row>
    <row r="180" spans="5:5" x14ac:dyDescent="0.2">
      <c r="E180" s="123"/>
    </row>
    <row r="181" spans="5:5" x14ac:dyDescent="0.2">
      <c r="E181" s="123"/>
    </row>
    <row r="182" spans="5:5" x14ac:dyDescent="0.2">
      <c r="E182" s="123"/>
    </row>
    <row r="183" spans="5:5" x14ac:dyDescent="0.2">
      <c r="E183" s="123"/>
    </row>
    <row r="184" spans="5:5" x14ac:dyDescent="0.2">
      <c r="E184" s="123"/>
    </row>
    <row r="185" spans="5:5" x14ac:dyDescent="0.2">
      <c r="E185" s="123"/>
    </row>
    <row r="186" spans="5:5" x14ac:dyDescent="0.2">
      <c r="E186" s="123"/>
    </row>
    <row r="187" spans="5:5" x14ac:dyDescent="0.2">
      <c r="E187" s="123"/>
    </row>
    <row r="188" spans="5:5" x14ac:dyDescent="0.2">
      <c r="E188" s="123"/>
    </row>
    <row r="189" spans="5:5" x14ac:dyDescent="0.2">
      <c r="E189" s="123"/>
    </row>
    <row r="190" spans="5:5" x14ac:dyDescent="0.2">
      <c r="E190" s="123"/>
    </row>
    <row r="191" spans="5:5" x14ac:dyDescent="0.2">
      <c r="E191" s="123"/>
    </row>
    <row r="192" spans="5:5" x14ac:dyDescent="0.2">
      <c r="E192" s="123"/>
    </row>
    <row r="193" spans="1:7" x14ac:dyDescent="0.2">
      <c r="A193" s="170"/>
      <c r="B193" s="170"/>
    </row>
    <row r="194" spans="1:7" x14ac:dyDescent="0.2">
      <c r="A194" s="169"/>
      <c r="B194" s="169"/>
      <c r="C194" s="172"/>
      <c r="D194" s="172"/>
      <c r="E194" s="173"/>
      <c r="F194" s="172"/>
      <c r="G194" s="174"/>
    </row>
    <row r="195" spans="1:7" x14ac:dyDescent="0.2">
      <c r="A195" s="175"/>
      <c r="B195" s="175"/>
      <c r="C195" s="169"/>
      <c r="D195" s="169"/>
      <c r="E195" s="176"/>
      <c r="F195" s="169"/>
      <c r="G195" s="169"/>
    </row>
    <row r="196" spans="1:7" x14ac:dyDescent="0.2">
      <c r="A196" s="169"/>
      <c r="B196" s="169"/>
      <c r="C196" s="169"/>
      <c r="D196" s="169"/>
      <c r="E196" s="176"/>
      <c r="F196" s="169"/>
      <c r="G196" s="169"/>
    </row>
    <row r="197" spans="1:7" x14ac:dyDescent="0.2">
      <c r="A197" s="169"/>
      <c r="B197" s="169"/>
      <c r="C197" s="169"/>
      <c r="D197" s="169"/>
      <c r="E197" s="176"/>
      <c r="F197" s="169"/>
      <c r="G197" s="169"/>
    </row>
    <row r="198" spans="1:7" x14ac:dyDescent="0.2">
      <c r="A198" s="169"/>
      <c r="B198" s="169"/>
      <c r="C198" s="169"/>
      <c r="D198" s="169"/>
      <c r="E198" s="176"/>
      <c r="F198" s="169"/>
      <c r="G198" s="169"/>
    </row>
    <row r="199" spans="1:7" x14ac:dyDescent="0.2">
      <c r="A199" s="169"/>
      <c r="B199" s="169"/>
      <c r="C199" s="169"/>
      <c r="D199" s="169"/>
      <c r="E199" s="176"/>
      <c r="F199" s="169"/>
      <c r="G199" s="169"/>
    </row>
    <row r="200" spans="1:7" x14ac:dyDescent="0.2">
      <c r="A200" s="169"/>
      <c r="B200" s="169"/>
      <c r="C200" s="169"/>
      <c r="D200" s="169"/>
      <c r="E200" s="176"/>
      <c r="F200" s="169"/>
      <c r="G200" s="169"/>
    </row>
    <row r="201" spans="1:7" x14ac:dyDescent="0.2">
      <c r="A201" s="169"/>
      <c r="B201" s="169"/>
      <c r="C201" s="169"/>
      <c r="D201" s="169"/>
      <c r="E201" s="176"/>
      <c r="F201" s="169"/>
      <c r="G201" s="169"/>
    </row>
    <row r="202" spans="1:7" x14ac:dyDescent="0.2">
      <c r="A202" s="169"/>
      <c r="B202" s="169"/>
      <c r="C202" s="169"/>
      <c r="D202" s="169"/>
      <c r="E202" s="176"/>
      <c r="F202" s="169"/>
      <c r="G202" s="169"/>
    </row>
    <row r="203" spans="1:7" x14ac:dyDescent="0.2">
      <c r="A203" s="169"/>
      <c r="B203" s="169"/>
      <c r="C203" s="169"/>
      <c r="D203" s="169"/>
      <c r="E203" s="176"/>
      <c r="F203" s="169"/>
      <c r="G203" s="169"/>
    </row>
    <row r="204" spans="1:7" x14ac:dyDescent="0.2">
      <c r="A204" s="169"/>
      <c r="B204" s="169"/>
      <c r="C204" s="169"/>
      <c r="D204" s="169"/>
      <c r="E204" s="176"/>
      <c r="F204" s="169"/>
      <c r="G204" s="169"/>
    </row>
    <row r="205" spans="1:7" x14ac:dyDescent="0.2">
      <c r="A205" s="169"/>
      <c r="B205" s="169"/>
      <c r="C205" s="169"/>
      <c r="D205" s="169"/>
      <c r="E205" s="176"/>
      <c r="F205" s="169"/>
      <c r="G205" s="169"/>
    </row>
    <row r="206" spans="1:7" x14ac:dyDescent="0.2">
      <c r="A206" s="169"/>
      <c r="B206" s="169"/>
      <c r="C206" s="169"/>
      <c r="D206" s="169"/>
      <c r="E206" s="176"/>
      <c r="F206" s="169"/>
      <c r="G206" s="169"/>
    </row>
    <row r="207" spans="1:7" x14ac:dyDescent="0.2">
      <c r="A207" s="169"/>
      <c r="B207" s="169"/>
      <c r="C207" s="169"/>
      <c r="D207" s="169"/>
      <c r="E207" s="176"/>
      <c r="F207" s="169"/>
      <c r="G207" s="169"/>
    </row>
  </sheetData>
  <mergeCells count="31">
    <mergeCell ref="C121:D121"/>
    <mergeCell ref="C127:D127"/>
    <mergeCell ref="C130:D130"/>
    <mergeCell ref="C107:D107"/>
    <mergeCell ref="C113:D113"/>
    <mergeCell ref="C72:D72"/>
    <mergeCell ref="C73:D73"/>
    <mergeCell ref="C78:D78"/>
    <mergeCell ref="C58:D58"/>
    <mergeCell ref="C60:D60"/>
    <mergeCell ref="C61:D61"/>
    <mergeCell ref="C62:D62"/>
    <mergeCell ref="C64:D64"/>
    <mergeCell ref="C66:D66"/>
    <mergeCell ref="C42:D42"/>
    <mergeCell ref="C43:D43"/>
    <mergeCell ref="C45:D45"/>
    <mergeCell ref="C31:D31"/>
    <mergeCell ref="C33:D33"/>
    <mergeCell ref="C34:D34"/>
    <mergeCell ref="C35:D35"/>
    <mergeCell ref="C21:D21"/>
    <mergeCell ref="C22:D22"/>
    <mergeCell ref="C24:D24"/>
    <mergeCell ref="A1:G1"/>
    <mergeCell ref="A3:B3"/>
    <mergeCell ref="A4:B4"/>
    <mergeCell ref="E4:G4"/>
    <mergeCell ref="C10:D10"/>
    <mergeCell ref="C11:D11"/>
    <mergeCell ref="C16:D16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Šeďa</dc:creator>
  <cp:lastModifiedBy>Caha Michal</cp:lastModifiedBy>
  <cp:lastPrinted>2014-08-15T12:12:10Z</cp:lastPrinted>
  <dcterms:created xsi:type="dcterms:W3CDTF">2014-08-15T12:11:33Z</dcterms:created>
  <dcterms:modified xsi:type="dcterms:W3CDTF">2014-08-28T06:54:21Z</dcterms:modified>
</cp:coreProperties>
</file>