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\Desktop\"/>
    </mc:Choice>
  </mc:AlternateContent>
  <bookViews>
    <workbookView xWindow="0" yWindow="0" windowWidth="20460" windowHeight="9240" firstSheet="4" activeTab="4"/>
  </bookViews>
  <sheets>
    <sheet name="Rekapitulácia" sheetId="1" state="hidden" r:id="rId1"/>
    <sheet name="Krycí list stavby" sheetId="2" state="veryHidden" r:id="rId2"/>
    <sheet name="Kryci_list 6959" sheetId="3" state="veryHidden" r:id="rId3"/>
    <sheet name="Rekap 6959" sheetId="4" state="veryHidden" r:id="rId4"/>
    <sheet name="SO 6959" sheetId="5" r:id="rId5"/>
  </sheets>
  <definedNames>
    <definedName name="_xlnm.Print_Titles" localSheetId="3">'Rekap 6959'!$9:$9</definedName>
    <definedName name="_xlnm.Print_Titles" localSheetId="4">'SO 6959'!$8:$8</definedName>
    <definedName name="_xlnm.Print_Area" localSheetId="4">'SO 6959'!$A$1:$P$910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J30" i="2"/>
  <c r="J29" i="2"/>
  <c r="I30" i="2"/>
  <c r="I29" i="2"/>
  <c r="J24" i="2"/>
  <c r="F24" i="2"/>
  <c r="J23" i="2"/>
  <c r="F23" i="2"/>
  <c r="J22" i="2"/>
  <c r="F22" i="2"/>
  <c r="J28" i="2"/>
  <c r="J20" i="2"/>
  <c r="J18" i="2"/>
  <c r="J17" i="2"/>
  <c r="J16" i="2"/>
  <c r="F20" i="2"/>
  <c r="F18" i="2"/>
  <c r="E18" i="2"/>
  <c r="D18" i="2"/>
  <c r="F17" i="2"/>
  <c r="E17" i="2"/>
  <c r="D17" i="2"/>
  <c r="F16" i="2"/>
  <c r="E16" i="2"/>
  <c r="D16" i="2"/>
  <c r="G11" i="1"/>
  <c r="B10" i="1"/>
  <c r="G10" i="1" s="1"/>
  <c r="G9" i="1"/>
  <c r="B9" i="1"/>
  <c r="G8" i="1"/>
  <c r="F8" i="1"/>
  <c r="E8" i="1"/>
  <c r="D8" i="1"/>
  <c r="C8" i="1"/>
  <c r="B8" i="1"/>
  <c r="G7" i="1"/>
  <c r="C7" i="1"/>
  <c r="E7" i="1"/>
  <c r="J17" i="3"/>
  <c r="K7" i="1"/>
  <c r="B7" i="1"/>
  <c r="J30" i="3"/>
  <c r="I30" i="3"/>
  <c r="Z910" i="5"/>
  <c r="G909" i="5"/>
  <c r="B43" i="4"/>
  <c r="S907" i="5"/>
  <c r="F43" i="4" s="1"/>
  <c r="L907" i="5"/>
  <c r="L909" i="5" s="1"/>
  <c r="B44" i="4" s="1"/>
  <c r="D18" i="3" s="1"/>
  <c r="H907" i="5"/>
  <c r="G907" i="5"/>
  <c r="K906" i="5"/>
  <c r="J906" i="5"/>
  <c r="S906" i="5"/>
  <c r="P906" i="5"/>
  <c r="M906" i="5"/>
  <c r="I906" i="5"/>
  <c r="K905" i="5"/>
  <c r="J905" i="5"/>
  <c r="S905" i="5"/>
  <c r="P905" i="5"/>
  <c r="M905" i="5"/>
  <c r="I905" i="5"/>
  <c r="B39" i="4"/>
  <c r="S899" i="5"/>
  <c r="F39" i="4" s="1"/>
  <c r="G899" i="5"/>
  <c r="M899" i="5"/>
  <c r="C39" i="4" s="1"/>
  <c r="L899" i="5"/>
  <c r="K896" i="5"/>
  <c r="J896" i="5"/>
  <c r="S896" i="5"/>
  <c r="P896" i="5"/>
  <c r="M896" i="5"/>
  <c r="I896" i="5"/>
  <c r="K893" i="5"/>
  <c r="J893" i="5"/>
  <c r="S893" i="5"/>
  <c r="P893" i="5"/>
  <c r="P899" i="5" s="1"/>
  <c r="E39" i="4" s="1"/>
  <c r="M893" i="5"/>
  <c r="I893" i="5"/>
  <c r="K888" i="5"/>
  <c r="J888" i="5"/>
  <c r="S888" i="5"/>
  <c r="P888" i="5"/>
  <c r="M888" i="5"/>
  <c r="H899" i="5" s="1"/>
  <c r="I888" i="5"/>
  <c r="I899" i="5" s="1"/>
  <c r="D39" i="4" s="1"/>
  <c r="H885" i="5"/>
  <c r="G885" i="5"/>
  <c r="L885" i="5"/>
  <c r="B38" i="4" s="1"/>
  <c r="K881" i="5"/>
  <c r="J881" i="5"/>
  <c r="S881" i="5"/>
  <c r="P881" i="5"/>
  <c r="M881" i="5"/>
  <c r="I881" i="5"/>
  <c r="K878" i="5"/>
  <c r="J878" i="5"/>
  <c r="S878" i="5"/>
  <c r="S885" i="5" s="1"/>
  <c r="F38" i="4" s="1"/>
  <c r="P878" i="5"/>
  <c r="P885" i="5" s="1"/>
  <c r="E38" i="4" s="1"/>
  <c r="M878" i="5"/>
  <c r="M885" i="5" s="1"/>
  <c r="C38" i="4" s="1"/>
  <c r="I878" i="5"/>
  <c r="I885" i="5" s="1"/>
  <c r="D38" i="4" s="1"/>
  <c r="H875" i="5"/>
  <c r="G875" i="5"/>
  <c r="L875" i="5"/>
  <c r="B37" i="4" s="1"/>
  <c r="K874" i="5"/>
  <c r="J874" i="5"/>
  <c r="S874" i="5"/>
  <c r="P874" i="5"/>
  <c r="M874" i="5"/>
  <c r="I874" i="5"/>
  <c r="K871" i="5"/>
  <c r="J871" i="5"/>
  <c r="S871" i="5"/>
  <c r="P871" i="5"/>
  <c r="M871" i="5"/>
  <c r="I871" i="5"/>
  <c r="K868" i="5"/>
  <c r="J868" i="5"/>
  <c r="S868" i="5"/>
  <c r="P868" i="5"/>
  <c r="M868" i="5"/>
  <c r="I868" i="5"/>
  <c r="K844" i="5"/>
  <c r="J844" i="5"/>
  <c r="S844" i="5"/>
  <c r="S875" i="5" s="1"/>
  <c r="F37" i="4" s="1"/>
  <c r="P844" i="5"/>
  <c r="P875" i="5" s="1"/>
  <c r="E37" i="4" s="1"/>
  <c r="M844" i="5"/>
  <c r="M875" i="5" s="1"/>
  <c r="C37" i="4" s="1"/>
  <c r="I844" i="5"/>
  <c r="I875" i="5" s="1"/>
  <c r="D37" i="4" s="1"/>
  <c r="H841" i="5"/>
  <c r="G841" i="5"/>
  <c r="L841" i="5"/>
  <c r="B36" i="4" s="1"/>
  <c r="K840" i="5"/>
  <c r="J840" i="5"/>
  <c r="S840" i="5"/>
  <c r="P840" i="5"/>
  <c r="M840" i="5"/>
  <c r="I840" i="5"/>
  <c r="K837" i="5"/>
  <c r="J837" i="5"/>
  <c r="S837" i="5"/>
  <c r="P837" i="5"/>
  <c r="M837" i="5"/>
  <c r="I837" i="5"/>
  <c r="K834" i="5"/>
  <c r="J834" i="5"/>
  <c r="S834" i="5"/>
  <c r="P834" i="5"/>
  <c r="M834" i="5"/>
  <c r="I834" i="5"/>
  <c r="K831" i="5"/>
  <c r="J831" i="5"/>
  <c r="S831" i="5"/>
  <c r="P831" i="5"/>
  <c r="M831" i="5"/>
  <c r="I831" i="5"/>
  <c r="I841" i="5" s="1"/>
  <c r="D36" i="4" s="1"/>
  <c r="K824" i="5"/>
  <c r="J824" i="5"/>
  <c r="S824" i="5"/>
  <c r="S841" i="5" s="1"/>
  <c r="F36" i="4" s="1"/>
  <c r="P824" i="5"/>
  <c r="P841" i="5" s="1"/>
  <c r="E36" i="4" s="1"/>
  <c r="M824" i="5"/>
  <c r="M841" i="5" s="1"/>
  <c r="C36" i="4" s="1"/>
  <c r="I824" i="5"/>
  <c r="B35" i="4"/>
  <c r="S821" i="5"/>
  <c r="F35" i="4" s="1"/>
  <c r="G821" i="5"/>
  <c r="M821" i="5"/>
  <c r="C35" i="4" s="1"/>
  <c r="L821" i="5"/>
  <c r="K820" i="5"/>
  <c r="J820" i="5"/>
  <c r="S820" i="5"/>
  <c r="P820" i="5"/>
  <c r="M820" i="5"/>
  <c r="I820" i="5"/>
  <c r="K798" i="5"/>
  <c r="J798" i="5"/>
  <c r="S798" i="5"/>
  <c r="P798" i="5"/>
  <c r="M798" i="5"/>
  <c r="I798" i="5"/>
  <c r="K796" i="5"/>
  <c r="J796" i="5"/>
  <c r="S796" i="5"/>
  <c r="P796" i="5"/>
  <c r="M796" i="5"/>
  <c r="I796" i="5"/>
  <c r="K794" i="5"/>
  <c r="J794" i="5"/>
  <c r="S794" i="5"/>
  <c r="P794" i="5"/>
  <c r="P821" i="5" s="1"/>
  <c r="E35" i="4" s="1"/>
  <c r="M794" i="5"/>
  <c r="I794" i="5"/>
  <c r="K775" i="5"/>
  <c r="J775" i="5"/>
  <c r="S775" i="5"/>
  <c r="P775" i="5"/>
  <c r="M775" i="5"/>
  <c r="H821" i="5" s="1"/>
  <c r="I775" i="5"/>
  <c r="I821" i="5" s="1"/>
  <c r="D35" i="4" s="1"/>
  <c r="H772" i="5"/>
  <c r="G772" i="5"/>
  <c r="L772" i="5"/>
  <c r="B34" i="4" s="1"/>
  <c r="K771" i="5"/>
  <c r="J771" i="5"/>
  <c r="S771" i="5"/>
  <c r="P771" i="5"/>
  <c r="M771" i="5"/>
  <c r="I771" i="5"/>
  <c r="K768" i="5"/>
  <c r="J768" i="5"/>
  <c r="S768" i="5"/>
  <c r="P768" i="5"/>
  <c r="M768" i="5"/>
  <c r="I768" i="5"/>
  <c r="K765" i="5"/>
  <c r="J765" i="5"/>
  <c r="S765" i="5"/>
  <c r="P765" i="5"/>
  <c r="M765" i="5"/>
  <c r="I765" i="5"/>
  <c r="K762" i="5"/>
  <c r="J762" i="5"/>
  <c r="S762" i="5"/>
  <c r="P762" i="5"/>
  <c r="M762" i="5"/>
  <c r="I762" i="5"/>
  <c r="K745" i="5"/>
  <c r="J745" i="5"/>
  <c r="S745" i="5"/>
  <c r="P745" i="5"/>
  <c r="M745" i="5"/>
  <c r="I745" i="5"/>
  <c r="K743" i="5"/>
  <c r="J743" i="5"/>
  <c r="S743" i="5"/>
  <c r="P743" i="5"/>
  <c r="M743" i="5"/>
  <c r="I743" i="5"/>
  <c r="I772" i="5" s="1"/>
  <c r="D34" i="4" s="1"/>
  <c r="K732" i="5"/>
  <c r="J732" i="5"/>
  <c r="S732" i="5"/>
  <c r="S772" i="5" s="1"/>
  <c r="F34" i="4" s="1"/>
  <c r="P732" i="5"/>
  <c r="P772" i="5" s="1"/>
  <c r="E34" i="4" s="1"/>
  <c r="M732" i="5"/>
  <c r="M772" i="5" s="1"/>
  <c r="C34" i="4" s="1"/>
  <c r="I732" i="5"/>
  <c r="B33" i="4"/>
  <c r="S729" i="5"/>
  <c r="F33" i="4" s="1"/>
  <c r="G729" i="5"/>
  <c r="M729" i="5"/>
  <c r="C33" i="4" s="1"/>
  <c r="L729" i="5"/>
  <c r="K728" i="5"/>
  <c r="J728" i="5"/>
  <c r="S728" i="5"/>
  <c r="P728" i="5"/>
  <c r="M728" i="5"/>
  <c r="I728" i="5"/>
  <c r="K727" i="5"/>
  <c r="J727" i="5"/>
  <c r="S727" i="5"/>
  <c r="P727" i="5"/>
  <c r="M727" i="5"/>
  <c r="I727" i="5"/>
  <c r="K726" i="5"/>
  <c r="J726" i="5"/>
  <c r="S726" i="5"/>
  <c r="P726" i="5"/>
  <c r="M726" i="5"/>
  <c r="I726" i="5"/>
  <c r="K725" i="5"/>
  <c r="J725" i="5"/>
  <c r="S725" i="5"/>
  <c r="P725" i="5"/>
  <c r="M725" i="5"/>
  <c r="I725" i="5"/>
  <c r="K724" i="5"/>
  <c r="J724" i="5"/>
  <c r="S724" i="5"/>
  <c r="P724" i="5"/>
  <c r="M724" i="5"/>
  <c r="I724" i="5"/>
  <c r="K723" i="5"/>
  <c r="J723" i="5"/>
  <c r="S723" i="5"/>
  <c r="P723" i="5"/>
  <c r="M723" i="5"/>
  <c r="I723" i="5"/>
  <c r="K722" i="5"/>
  <c r="J722" i="5"/>
  <c r="S722" i="5"/>
  <c r="P722" i="5"/>
  <c r="M722" i="5"/>
  <c r="I722" i="5"/>
  <c r="K721" i="5"/>
  <c r="J721" i="5"/>
  <c r="S721" i="5"/>
  <c r="P721" i="5"/>
  <c r="M721" i="5"/>
  <c r="I721" i="5"/>
  <c r="K720" i="5"/>
  <c r="J720" i="5"/>
  <c r="S720" i="5"/>
  <c r="P720" i="5"/>
  <c r="M720" i="5"/>
  <c r="I720" i="5"/>
  <c r="K719" i="5"/>
  <c r="J719" i="5"/>
  <c r="S719" i="5"/>
  <c r="P719" i="5"/>
  <c r="M719" i="5"/>
  <c r="I719" i="5"/>
  <c r="K718" i="5"/>
  <c r="J718" i="5"/>
  <c r="S718" i="5"/>
  <c r="P718" i="5"/>
  <c r="M718" i="5"/>
  <c r="I718" i="5"/>
  <c r="K717" i="5"/>
  <c r="J717" i="5"/>
  <c r="S717" i="5"/>
  <c r="P717" i="5"/>
  <c r="M717" i="5"/>
  <c r="I717" i="5"/>
  <c r="K716" i="5"/>
  <c r="J716" i="5"/>
  <c r="S716" i="5"/>
  <c r="P716" i="5"/>
  <c r="M716" i="5"/>
  <c r="I716" i="5"/>
  <c r="K715" i="5"/>
  <c r="J715" i="5"/>
  <c r="S715" i="5"/>
  <c r="P715" i="5"/>
  <c r="M715" i="5"/>
  <c r="I715" i="5"/>
  <c r="K714" i="5"/>
  <c r="J714" i="5"/>
  <c r="S714" i="5"/>
  <c r="P714" i="5"/>
  <c r="M714" i="5"/>
  <c r="I714" i="5"/>
  <c r="K713" i="5"/>
  <c r="J713" i="5"/>
  <c r="S713" i="5"/>
  <c r="P713" i="5"/>
  <c r="M713" i="5"/>
  <c r="I713" i="5"/>
  <c r="K712" i="5"/>
  <c r="J712" i="5"/>
  <c r="S712" i="5"/>
  <c r="P712" i="5"/>
  <c r="M712" i="5"/>
  <c r="I712" i="5"/>
  <c r="K699" i="5"/>
  <c r="J699" i="5"/>
  <c r="S699" i="5"/>
  <c r="P699" i="5"/>
  <c r="P729" i="5" s="1"/>
  <c r="E33" i="4" s="1"/>
  <c r="M699" i="5"/>
  <c r="H729" i="5" s="1"/>
  <c r="I699" i="5"/>
  <c r="I729" i="5" s="1"/>
  <c r="D33" i="4" s="1"/>
  <c r="B32" i="4"/>
  <c r="S696" i="5"/>
  <c r="F32" i="4" s="1"/>
  <c r="G696" i="5"/>
  <c r="M696" i="5"/>
  <c r="C32" i="4" s="1"/>
  <c r="L696" i="5"/>
  <c r="K695" i="5"/>
  <c r="J695" i="5"/>
  <c r="S695" i="5"/>
  <c r="P695" i="5"/>
  <c r="M695" i="5"/>
  <c r="I695" i="5"/>
  <c r="K694" i="5"/>
  <c r="J694" i="5"/>
  <c r="S694" i="5"/>
  <c r="P694" i="5"/>
  <c r="M694" i="5"/>
  <c r="I694" i="5"/>
  <c r="K693" i="5"/>
  <c r="J693" i="5"/>
  <c r="S693" i="5"/>
  <c r="P693" i="5"/>
  <c r="M693" i="5"/>
  <c r="I693" i="5"/>
  <c r="K692" i="5"/>
  <c r="J692" i="5"/>
  <c r="S692" i="5"/>
  <c r="P692" i="5"/>
  <c r="M692" i="5"/>
  <c r="I692" i="5"/>
  <c r="K691" i="5"/>
  <c r="J691" i="5"/>
  <c r="S691" i="5"/>
  <c r="P691" i="5"/>
  <c r="M691" i="5"/>
  <c r="I691" i="5"/>
  <c r="K690" i="5"/>
  <c r="J690" i="5"/>
  <c r="S690" i="5"/>
  <c r="P690" i="5"/>
  <c r="M690" i="5"/>
  <c r="I690" i="5"/>
  <c r="K689" i="5"/>
  <c r="J689" i="5"/>
  <c r="S689" i="5"/>
  <c r="P689" i="5"/>
  <c r="M689" i="5"/>
  <c r="I689" i="5"/>
  <c r="K688" i="5"/>
  <c r="J688" i="5"/>
  <c r="S688" i="5"/>
  <c r="P688" i="5"/>
  <c r="P696" i="5" s="1"/>
  <c r="E32" i="4" s="1"/>
  <c r="M688" i="5"/>
  <c r="H696" i="5" s="1"/>
  <c r="I688" i="5"/>
  <c r="I696" i="5" s="1"/>
  <c r="D32" i="4" s="1"/>
  <c r="B31" i="4"/>
  <c r="S685" i="5"/>
  <c r="F31" i="4" s="1"/>
  <c r="G685" i="5"/>
  <c r="M685" i="5"/>
  <c r="C31" i="4" s="1"/>
  <c r="L685" i="5"/>
  <c r="K684" i="5"/>
  <c r="J684" i="5"/>
  <c r="S684" i="5"/>
  <c r="P684" i="5"/>
  <c r="M684" i="5"/>
  <c r="I684" i="5"/>
  <c r="K682" i="5"/>
  <c r="J682" i="5"/>
  <c r="S682" i="5"/>
  <c r="P682" i="5"/>
  <c r="M682" i="5"/>
  <c r="I682" i="5"/>
  <c r="K680" i="5"/>
  <c r="J680" i="5"/>
  <c r="S680" i="5"/>
  <c r="P680" i="5"/>
  <c r="M680" i="5"/>
  <c r="I680" i="5"/>
  <c r="K678" i="5"/>
  <c r="J678" i="5"/>
  <c r="S678" i="5"/>
  <c r="P678" i="5"/>
  <c r="M678" i="5"/>
  <c r="I678" i="5"/>
  <c r="K676" i="5"/>
  <c r="J676" i="5"/>
  <c r="S676" i="5"/>
  <c r="P676" i="5"/>
  <c r="M676" i="5"/>
  <c r="I676" i="5"/>
  <c r="K674" i="5"/>
  <c r="J674" i="5"/>
  <c r="S674" i="5"/>
  <c r="P674" i="5"/>
  <c r="M674" i="5"/>
  <c r="I674" i="5"/>
  <c r="K673" i="5"/>
  <c r="J673" i="5"/>
  <c r="S673" i="5"/>
  <c r="P673" i="5"/>
  <c r="M673" i="5"/>
  <c r="H685" i="5" s="1"/>
  <c r="I673" i="5"/>
  <c r="K670" i="5"/>
  <c r="J670" i="5"/>
  <c r="S670" i="5"/>
  <c r="P670" i="5"/>
  <c r="P685" i="5" s="1"/>
  <c r="E31" i="4" s="1"/>
  <c r="M670" i="5"/>
  <c r="I670" i="5"/>
  <c r="I685" i="5" s="1"/>
  <c r="D31" i="4" s="1"/>
  <c r="B30" i="4"/>
  <c r="S667" i="5"/>
  <c r="F30" i="4" s="1"/>
  <c r="G667" i="5"/>
  <c r="M667" i="5"/>
  <c r="C30" i="4" s="1"/>
  <c r="L667" i="5"/>
  <c r="K666" i="5"/>
  <c r="J666" i="5"/>
  <c r="S666" i="5"/>
  <c r="P666" i="5"/>
  <c r="M666" i="5"/>
  <c r="I666" i="5"/>
  <c r="K665" i="5"/>
  <c r="J665" i="5"/>
  <c r="S665" i="5"/>
  <c r="P665" i="5"/>
  <c r="M665" i="5"/>
  <c r="I665" i="5"/>
  <c r="K664" i="5"/>
  <c r="J664" i="5"/>
  <c r="S664" i="5"/>
  <c r="P664" i="5"/>
  <c r="M664" i="5"/>
  <c r="I664" i="5"/>
  <c r="K663" i="5"/>
  <c r="J663" i="5"/>
  <c r="S663" i="5"/>
  <c r="P663" i="5"/>
  <c r="M663" i="5"/>
  <c r="I663" i="5"/>
  <c r="K662" i="5"/>
  <c r="J662" i="5"/>
  <c r="S662" i="5"/>
  <c r="P662" i="5"/>
  <c r="M662" i="5"/>
  <c r="I662" i="5"/>
  <c r="K661" i="5"/>
  <c r="J661" i="5"/>
  <c r="S661" i="5"/>
  <c r="P661" i="5"/>
  <c r="M661" i="5"/>
  <c r="I661" i="5"/>
  <c r="K660" i="5"/>
  <c r="J660" i="5"/>
  <c r="S660" i="5"/>
  <c r="P660" i="5"/>
  <c r="M660" i="5"/>
  <c r="I660" i="5"/>
  <c r="K659" i="5"/>
  <c r="J659" i="5"/>
  <c r="S659" i="5"/>
  <c r="P659" i="5"/>
  <c r="M659" i="5"/>
  <c r="I659" i="5"/>
  <c r="K658" i="5"/>
  <c r="J658" i="5"/>
  <c r="S658" i="5"/>
  <c r="P658" i="5"/>
  <c r="M658" i="5"/>
  <c r="I658" i="5"/>
  <c r="K657" i="5"/>
  <c r="J657" i="5"/>
  <c r="S657" i="5"/>
  <c r="P657" i="5"/>
  <c r="M657" i="5"/>
  <c r="I657" i="5"/>
  <c r="K656" i="5"/>
  <c r="J656" i="5"/>
  <c r="S656" i="5"/>
  <c r="P656" i="5"/>
  <c r="M656" i="5"/>
  <c r="I656" i="5"/>
  <c r="K655" i="5"/>
  <c r="J655" i="5"/>
  <c r="S655" i="5"/>
  <c r="P655" i="5"/>
  <c r="M655" i="5"/>
  <c r="I655" i="5"/>
  <c r="K652" i="5"/>
  <c r="J652" i="5"/>
  <c r="S652" i="5"/>
  <c r="P652" i="5"/>
  <c r="M652" i="5"/>
  <c r="I652" i="5"/>
  <c r="K651" i="5"/>
  <c r="J651" i="5"/>
  <c r="S651" i="5"/>
  <c r="P651" i="5"/>
  <c r="M651" i="5"/>
  <c r="I651" i="5"/>
  <c r="K649" i="5"/>
  <c r="J649" i="5"/>
  <c r="S649" i="5"/>
  <c r="P649" i="5"/>
  <c r="P667" i="5" s="1"/>
  <c r="E30" i="4" s="1"/>
  <c r="M649" i="5"/>
  <c r="H667" i="5" s="1"/>
  <c r="I649" i="5"/>
  <c r="I667" i="5" s="1"/>
  <c r="D30" i="4" s="1"/>
  <c r="B29" i="4"/>
  <c r="H646" i="5"/>
  <c r="G646" i="5"/>
  <c r="M646" i="5"/>
  <c r="C29" i="4" s="1"/>
  <c r="L646" i="5"/>
  <c r="K645" i="5"/>
  <c r="J645" i="5"/>
  <c r="S645" i="5"/>
  <c r="P645" i="5"/>
  <c r="M645" i="5"/>
  <c r="I645" i="5"/>
  <c r="K632" i="5"/>
  <c r="J632" i="5"/>
  <c r="S632" i="5"/>
  <c r="P632" i="5"/>
  <c r="M632" i="5"/>
  <c r="I632" i="5"/>
  <c r="I646" i="5" s="1"/>
  <c r="D29" i="4" s="1"/>
  <c r="K609" i="5"/>
  <c r="J609" i="5"/>
  <c r="S609" i="5"/>
  <c r="S646" i="5" s="1"/>
  <c r="F29" i="4" s="1"/>
  <c r="P609" i="5"/>
  <c r="P646" i="5" s="1"/>
  <c r="E29" i="4" s="1"/>
  <c r="M609" i="5"/>
  <c r="I609" i="5"/>
  <c r="B28" i="4"/>
  <c r="S606" i="5"/>
  <c r="F28" i="4" s="1"/>
  <c r="G606" i="5"/>
  <c r="M606" i="5"/>
  <c r="C28" i="4" s="1"/>
  <c r="L606" i="5"/>
  <c r="K605" i="5"/>
  <c r="J605" i="5"/>
  <c r="S605" i="5"/>
  <c r="P605" i="5"/>
  <c r="M605" i="5"/>
  <c r="I605" i="5"/>
  <c r="K603" i="5"/>
  <c r="J603" i="5"/>
  <c r="S603" i="5"/>
  <c r="P603" i="5"/>
  <c r="M603" i="5"/>
  <c r="I603" i="5"/>
  <c r="K601" i="5"/>
  <c r="J601" i="5"/>
  <c r="S601" i="5"/>
  <c r="P601" i="5"/>
  <c r="M601" i="5"/>
  <c r="I601" i="5"/>
  <c r="K598" i="5"/>
  <c r="J598" i="5"/>
  <c r="S598" i="5"/>
  <c r="P598" i="5"/>
  <c r="M598" i="5"/>
  <c r="I598" i="5"/>
  <c r="K596" i="5"/>
  <c r="J596" i="5"/>
  <c r="S596" i="5"/>
  <c r="P596" i="5"/>
  <c r="M596" i="5"/>
  <c r="I596" i="5"/>
  <c r="K595" i="5"/>
  <c r="J595" i="5"/>
  <c r="S595" i="5"/>
  <c r="P595" i="5"/>
  <c r="M595" i="5"/>
  <c r="I595" i="5"/>
  <c r="K592" i="5"/>
  <c r="J592" i="5"/>
  <c r="S592" i="5"/>
  <c r="P592" i="5"/>
  <c r="M592" i="5"/>
  <c r="I592" i="5"/>
  <c r="K591" i="5"/>
  <c r="J591" i="5"/>
  <c r="S591" i="5"/>
  <c r="P591" i="5"/>
  <c r="M591" i="5"/>
  <c r="I591" i="5"/>
  <c r="K589" i="5"/>
  <c r="J589" i="5"/>
  <c r="S589" i="5"/>
  <c r="P589" i="5"/>
  <c r="M589" i="5"/>
  <c r="I589" i="5"/>
  <c r="K586" i="5"/>
  <c r="J586" i="5"/>
  <c r="S586" i="5"/>
  <c r="P586" i="5"/>
  <c r="M586" i="5"/>
  <c r="I586" i="5"/>
  <c r="K585" i="5"/>
  <c r="J585" i="5"/>
  <c r="S585" i="5"/>
  <c r="P585" i="5"/>
  <c r="M585" i="5"/>
  <c r="I585" i="5"/>
  <c r="K583" i="5"/>
  <c r="J583" i="5"/>
  <c r="S583" i="5"/>
  <c r="P583" i="5"/>
  <c r="M583" i="5"/>
  <c r="I583" i="5"/>
  <c r="K582" i="5"/>
  <c r="J582" i="5"/>
  <c r="S582" i="5"/>
  <c r="P582" i="5"/>
  <c r="M582" i="5"/>
  <c r="I582" i="5"/>
  <c r="K579" i="5"/>
  <c r="J579" i="5"/>
  <c r="S579" i="5"/>
  <c r="P579" i="5"/>
  <c r="M579" i="5"/>
  <c r="I579" i="5"/>
  <c r="K578" i="5"/>
  <c r="J578" i="5"/>
  <c r="S578" i="5"/>
  <c r="P578" i="5"/>
  <c r="M578" i="5"/>
  <c r="I578" i="5"/>
  <c r="K577" i="5"/>
  <c r="J577" i="5"/>
  <c r="S577" i="5"/>
  <c r="P577" i="5"/>
  <c r="M577" i="5"/>
  <c r="I577" i="5"/>
  <c r="K576" i="5"/>
  <c r="J576" i="5"/>
  <c r="S576" i="5"/>
  <c r="P576" i="5"/>
  <c r="M576" i="5"/>
  <c r="H606" i="5" s="1"/>
  <c r="I576" i="5"/>
  <c r="K575" i="5"/>
  <c r="J575" i="5"/>
  <c r="S575" i="5"/>
  <c r="P575" i="5"/>
  <c r="P606" i="5" s="1"/>
  <c r="E28" i="4" s="1"/>
  <c r="M575" i="5"/>
  <c r="I575" i="5"/>
  <c r="B27" i="4"/>
  <c r="S572" i="5"/>
  <c r="F27" i="4" s="1"/>
  <c r="H572" i="5"/>
  <c r="G572" i="5"/>
  <c r="M572" i="5"/>
  <c r="C27" i="4" s="1"/>
  <c r="L572" i="5"/>
  <c r="K571" i="5"/>
  <c r="J571" i="5"/>
  <c r="S571" i="5"/>
  <c r="P571" i="5"/>
  <c r="P572" i="5" s="1"/>
  <c r="E27" i="4" s="1"/>
  <c r="M571" i="5"/>
  <c r="I571" i="5"/>
  <c r="I572" i="5" s="1"/>
  <c r="D27" i="4" s="1"/>
  <c r="B26" i="4"/>
  <c r="E26" i="4"/>
  <c r="S568" i="5"/>
  <c r="F26" i="4" s="1"/>
  <c r="H568" i="5"/>
  <c r="G568" i="5"/>
  <c r="M568" i="5"/>
  <c r="C26" i="4" s="1"/>
  <c r="L568" i="5"/>
  <c r="I568" i="5"/>
  <c r="D26" i="4" s="1"/>
  <c r="K567" i="5"/>
  <c r="J567" i="5"/>
  <c r="S567" i="5"/>
  <c r="P567" i="5"/>
  <c r="P568" i="5" s="1"/>
  <c r="M567" i="5"/>
  <c r="I567" i="5"/>
  <c r="B25" i="4"/>
  <c r="S564" i="5"/>
  <c r="F25" i="4" s="1"/>
  <c r="H564" i="5"/>
  <c r="G564" i="5"/>
  <c r="M564" i="5"/>
  <c r="C25" i="4" s="1"/>
  <c r="L564" i="5"/>
  <c r="K563" i="5"/>
  <c r="J563" i="5"/>
  <c r="S563" i="5"/>
  <c r="P563" i="5"/>
  <c r="P564" i="5" s="1"/>
  <c r="E25" i="4" s="1"/>
  <c r="M563" i="5"/>
  <c r="I563" i="5"/>
  <c r="I564" i="5" s="1"/>
  <c r="D25" i="4" s="1"/>
  <c r="B24" i="4"/>
  <c r="S560" i="5"/>
  <c r="F24" i="4" s="1"/>
  <c r="H560" i="5"/>
  <c r="G560" i="5"/>
  <c r="M560" i="5"/>
  <c r="C24" i="4" s="1"/>
  <c r="L560" i="5"/>
  <c r="I560" i="5"/>
  <c r="D24" i="4" s="1"/>
  <c r="K559" i="5"/>
  <c r="J559" i="5"/>
  <c r="S559" i="5"/>
  <c r="P559" i="5"/>
  <c r="P560" i="5" s="1"/>
  <c r="E24" i="4" s="1"/>
  <c r="M559" i="5"/>
  <c r="I559" i="5"/>
  <c r="B23" i="4"/>
  <c r="S556" i="5"/>
  <c r="F23" i="4" s="1"/>
  <c r="G556" i="5"/>
  <c r="M556" i="5"/>
  <c r="C23" i="4" s="1"/>
  <c r="L556" i="5"/>
  <c r="K555" i="5"/>
  <c r="J555" i="5"/>
  <c r="S555" i="5"/>
  <c r="P555" i="5"/>
  <c r="M555" i="5"/>
  <c r="I555" i="5"/>
  <c r="K552" i="5"/>
  <c r="J552" i="5"/>
  <c r="S552" i="5"/>
  <c r="P552" i="5"/>
  <c r="M552" i="5"/>
  <c r="I552" i="5"/>
  <c r="K547" i="5"/>
  <c r="J547" i="5"/>
  <c r="S547" i="5"/>
  <c r="P547" i="5"/>
  <c r="M547" i="5"/>
  <c r="I547" i="5"/>
  <c r="K545" i="5"/>
  <c r="J545" i="5"/>
  <c r="S545" i="5"/>
  <c r="P545" i="5"/>
  <c r="M545" i="5"/>
  <c r="I545" i="5"/>
  <c r="K544" i="5"/>
  <c r="J544" i="5"/>
  <c r="S544" i="5"/>
  <c r="P544" i="5"/>
  <c r="M544" i="5"/>
  <c r="I544" i="5"/>
  <c r="K541" i="5"/>
  <c r="J541" i="5"/>
  <c r="S541" i="5"/>
  <c r="P541" i="5"/>
  <c r="M541" i="5"/>
  <c r="I541" i="5"/>
  <c r="K538" i="5"/>
  <c r="J538" i="5"/>
  <c r="S538" i="5"/>
  <c r="P538" i="5"/>
  <c r="M538" i="5"/>
  <c r="I538" i="5"/>
  <c r="K536" i="5"/>
  <c r="J536" i="5"/>
  <c r="S536" i="5"/>
  <c r="P536" i="5"/>
  <c r="M536" i="5"/>
  <c r="I536" i="5"/>
  <c r="K533" i="5"/>
  <c r="J533" i="5"/>
  <c r="S533" i="5"/>
  <c r="P533" i="5"/>
  <c r="M533" i="5"/>
  <c r="H556" i="5" s="1"/>
  <c r="I533" i="5"/>
  <c r="K528" i="5"/>
  <c r="J528" i="5"/>
  <c r="S528" i="5"/>
  <c r="P528" i="5"/>
  <c r="P556" i="5" s="1"/>
  <c r="E23" i="4" s="1"/>
  <c r="M528" i="5"/>
  <c r="I528" i="5"/>
  <c r="I556" i="5" s="1"/>
  <c r="D23" i="4" s="1"/>
  <c r="B22" i="4"/>
  <c r="S525" i="5"/>
  <c r="G525" i="5"/>
  <c r="M525" i="5"/>
  <c r="L525" i="5"/>
  <c r="G901" i="5" s="1"/>
  <c r="K524" i="5"/>
  <c r="J524" i="5"/>
  <c r="S524" i="5"/>
  <c r="P524" i="5"/>
  <c r="M524" i="5"/>
  <c r="I524" i="5"/>
  <c r="K522" i="5"/>
  <c r="J522" i="5"/>
  <c r="S522" i="5"/>
  <c r="P522" i="5"/>
  <c r="M522" i="5"/>
  <c r="I522" i="5"/>
  <c r="K520" i="5"/>
  <c r="J520" i="5"/>
  <c r="S520" i="5"/>
  <c r="P520" i="5"/>
  <c r="M520" i="5"/>
  <c r="I520" i="5"/>
  <c r="K519" i="5"/>
  <c r="J519" i="5"/>
  <c r="S519" i="5"/>
  <c r="P519" i="5"/>
  <c r="M519" i="5"/>
  <c r="I519" i="5"/>
  <c r="K514" i="5"/>
  <c r="J514" i="5"/>
  <c r="S514" i="5"/>
  <c r="P514" i="5"/>
  <c r="M514" i="5"/>
  <c r="I514" i="5"/>
  <c r="K511" i="5"/>
  <c r="J511" i="5"/>
  <c r="S511" i="5"/>
  <c r="P511" i="5"/>
  <c r="M511" i="5"/>
  <c r="I511" i="5"/>
  <c r="K508" i="5"/>
  <c r="J508" i="5"/>
  <c r="S508" i="5"/>
  <c r="P508" i="5"/>
  <c r="M508" i="5"/>
  <c r="H525" i="5" s="1"/>
  <c r="I508" i="5"/>
  <c r="K505" i="5"/>
  <c r="J505" i="5"/>
  <c r="S505" i="5"/>
  <c r="P505" i="5"/>
  <c r="M505" i="5"/>
  <c r="M901" i="5" s="1"/>
  <c r="C40" i="4" s="1"/>
  <c r="I505" i="5"/>
  <c r="B18" i="4"/>
  <c r="S499" i="5"/>
  <c r="F18" i="4" s="1"/>
  <c r="H499" i="5"/>
  <c r="G499" i="5"/>
  <c r="M499" i="5"/>
  <c r="C18" i="4" s="1"/>
  <c r="L499" i="5"/>
  <c r="K498" i="5"/>
  <c r="J498" i="5"/>
  <c r="S498" i="5"/>
  <c r="P498" i="5"/>
  <c r="P499" i="5" s="1"/>
  <c r="E18" i="4" s="1"/>
  <c r="M498" i="5"/>
  <c r="I498" i="5"/>
  <c r="I499" i="5" s="1"/>
  <c r="D18" i="4" s="1"/>
  <c r="B17" i="4"/>
  <c r="H495" i="5"/>
  <c r="G495" i="5"/>
  <c r="L495" i="5"/>
  <c r="K493" i="5"/>
  <c r="J493" i="5"/>
  <c r="S493" i="5"/>
  <c r="P493" i="5"/>
  <c r="M493" i="5"/>
  <c r="I493" i="5"/>
  <c r="K492" i="5"/>
  <c r="J492" i="5"/>
  <c r="S492" i="5"/>
  <c r="P492" i="5"/>
  <c r="M492" i="5"/>
  <c r="I492" i="5"/>
  <c r="K489" i="5"/>
  <c r="J489" i="5"/>
  <c r="S489" i="5"/>
  <c r="P489" i="5"/>
  <c r="M489" i="5"/>
  <c r="I489" i="5"/>
  <c r="K487" i="5"/>
  <c r="J487" i="5"/>
  <c r="S487" i="5"/>
  <c r="P487" i="5"/>
  <c r="M487" i="5"/>
  <c r="I487" i="5"/>
  <c r="K486" i="5"/>
  <c r="J486" i="5"/>
  <c r="S486" i="5"/>
  <c r="P486" i="5"/>
  <c r="M486" i="5"/>
  <c r="I486" i="5"/>
  <c r="K484" i="5"/>
  <c r="J484" i="5"/>
  <c r="S484" i="5"/>
  <c r="P484" i="5"/>
  <c r="M484" i="5"/>
  <c r="I484" i="5"/>
  <c r="K481" i="5"/>
  <c r="J481" i="5"/>
  <c r="S481" i="5"/>
  <c r="P481" i="5"/>
  <c r="M481" i="5"/>
  <c r="I481" i="5"/>
  <c r="K465" i="5"/>
  <c r="J465" i="5"/>
  <c r="S465" i="5"/>
  <c r="P465" i="5"/>
  <c r="M465" i="5"/>
  <c r="I465" i="5"/>
  <c r="K452" i="5"/>
  <c r="J452" i="5"/>
  <c r="S452" i="5"/>
  <c r="P452" i="5"/>
  <c r="M452" i="5"/>
  <c r="I452" i="5"/>
  <c r="K450" i="5"/>
  <c r="J450" i="5"/>
  <c r="S450" i="5"/>
  <c r="P450" i="5"/>
  <c r="M450" i="5"/>
  <c r="I450" i="5"/>
  <c r="K448" i="5"/>
  <c r="J448" i="5"/>
  <c r="S448" i="5"/>
  <c r="P448" i="5"/>
  <c r="M448" i="5"/>
  <c r="I448" i="5"/>
  <c r="K445" i="5"/>
  <c r="J445" i="5"/>
  <c r="S445" i="5"/>
  <c r="P445" i="5"/>
  <c r="M445" i="5"/>
  <c r="I445" i="5"/>
  <c r="K444" i="5"/>
  <c r="J444" i="5"/>
  <c r="S444" i="5"/>
  <c r="P444" i="5"/>
  <c r="M444" i="5"/>
  <c r="I444" i="5"/>
  <c r="K443" i="5"/>
  <c r="J443" i="5"/>
  <c r="S443" i="5"/>
  <c r="P443" i="5"/>
  <c r="M443" i="5"/>
  <c r="I443" i="5"/>
  <c r="K442" i="5"/>
  <c r="J442" i="5"/>
  <c r="S442" i="5"/>
  <c r="S495" i="5" s="1"/>
  <c r="F17" i="4" s="1"/>
  <c r="P442" i="5"/>
  <c r="M442" i="5"/>
  <c r="I442" i="5"/>
  <c r="K440" i="5"/>
  <c r="J440" i="5"/>
  <c r="S440" i="5"/>
  <c r="P440" i="5"/>
  <c r="P495" i="5" s="1"/>
  <c r="E17" i="4" s="1"/>
  <c r="M440" i="5"/>
  <c r="M495" i="5" s="1"/>
  <c r="C17" i="4" s="1"/>
  <c r="I440" i="5"/>
  <c r="I495" i="5" s="1"/>
  <c r="D17" i="4" s="1"/>
  <c r="B16" i="4"/>
  <c r="H437" i="5"/>
  <c r="G437" i="5"/>
  <c r="L437" i="5"/>
  <c r="K435" i="5"/>
  <c r="J435" i="5"/>
  <c r="S435" i="5"/>
  <c r="P435" i="5"/>
  <c r="M435" i="5"/>
  <c r="I435" i="5"/>
  <c r="K422" i="5"/>
  <c r="J422" i="5"/>
  <c r="S422" i="5"/>
  <c r="P422" i="5"/>
  <c r="M422" i="5"/>
  <c r="I422" i="5"/>
  <c r="K391" i="5"/>
  <c r="J391" i="5"/>
  <c r="S391" i="5"/>
  <c r="P391" i="5"/>
  <c r="M391" i="5"/>
  <c r="I391" i="5"/>
  <c r="K388" i="5"/>
  <c r="J388" i="5"/>
  <c r="S388" i="5"/>
  <c r="P388" i="5"/>
  <c r="M388" i="5"/>
  <c r="I388" i="5"/>
  <c r="K372" i="5"/>
  <c r="J372" i="5"/>
  <c r="S372" i="5"/>
  <c r="P372" i="5"/>
  <c r="M372" i="5"/>
  <c r="I372" i="5"/>
  <c r="K369" i="5"/>
  <c r="J369" i="5"/>
  <c r="S369" i="5"/>
  <c r="P369" i="5"/>
  <c r="M369" i="5"/>
  <c r="I369" i="5"/>
  <c r="K366" i="5"/>
  <c r="J366" i="5"/>
  <c r="S366" i="5"/>
  <c r="P366" i="5"/>
  <c r="M366" i="5"/>
  <c r="I366" i="5"/>
  <c r="K363" i="5"/>
  <c r="J363" i="5"/>
  <c r="S363" i="5"/>
  <c r="P363" i="5"/>
  <c r="M363" i="5"/>
  <c r="I363" i="5"/>
  <c r="K354" i="5"/>
  <c r="J354" i="5"/>
  <c r="S354" i="5"/>
  <c r="P354" i="5"/>
  <c r="M354" i="5"/>
  <c r="I354" i="5"/>
  <c r="K349" i="5"/>
  <c r="J349" i="5"/>
  <c r="S349" i="5"/>
  <c r="P349" i="5"/>
  <c r="M349" i="5"/>
  <c r="I349" i="5"/>
  <c r="K336" i="5"/>
  <c r="J336" i="5"/>
  <c r="S336" i="5"/>
  <c r="P336" i="5"/>
  <c r="M336" i="5"/>
  <c r="I336" i="5"/>
  <c r="K232" i="5"/>
  <c r="J232" i="5"/>
  <c r="S232" i="5"/>
  <c r="P232" i="5"/>
  <c r="M232" i="5"/>
  <c r="I232" i="5"/>
  <c r="K231" i="5"/>
  <c r="J231" i="5"/>
  <c r="S231" i="5"/>
  <c r="P231" i="5"/>
  <c r="M231" i="5"/>
  <c r="I231" i="5"/>
  <c r="K228" i="5"/>
  <c r="J228" i="5"/>
  <c r="S228" i="5"/>
  <c r="P228" i="5"/>
  <c r="M228" i="5"/>
  <c r="I228" i="5"/>
  <c r="K225" i="5"/>
  <c r="J225" i="5"/>
  <c r="S225" i="5"/>
  <c r="P225" i="5"/>
  <c r="M225" i="5"/>
  <c r="I225" i="5"/>
  <c r="K224" i="5"/>
  <c r="J224" i="5"/>
  <c r="S224" i="5"/>
  <c r="P224" i="5"/>
  <c r="M224" i="5"/>
  <c r="I224" i="5"/>
  <c r="K219" i="5"/>
  <c r="J219" i="5"/>
  <c r="S219" i="5"/>
  <c r="S437" i="5" s="1"/>
  <c r="F16" i="4" s="1"/>
  <c r="P219" i="5"/>
  <c r="M219" i="5"/>
  <c r="I219" i="5"/>
  <c r="K205" i="5"/>
  <c r="J205" i="5"/>
  <c r="S205" i="5"/>
  <c r="P205" i="5"/>
  <c r="M205" i="5"/>
  <c r="M437" i="5" s="1"/>
  <c r="C16" i="4" s="1"/>
  <c r="I205" i="5"/>
  <c r="I437" i="5" s="1"/>
  <c r="D16" i="4" s="1"/>
  <c r="B15" i="4"/>
  <c r="H202" i="5"/>
  <c r="G202" i="5"/>
  <c r="L202" i="5"/>
  <c r="K199" i="5"/>
  <c r="J199" i="5"/>
  <c r="S199" i="5"/>
  <c r="P199" i="5"/>
  <c r="M199" i="5"/>
  <c r="I199" i="5"/>
  <c r="K196" i="5"/>
  <c r="J196" i="5"/>
  <c r="S196" i="5"/>
  <c r="P196" i="5"/>
  <c r="M196" i="5"/>
  <c r="I196" i="5"/>
  <c r="K193" i="5"/>
  <c r="J193" i="5"/>
  <c r="S193" i="5"/>
  <c r="P193" i="5"/>
  <c r="M193" i="5"/>
  <c r="I193" i="5"/>
  <c r="K190" i="5"/>
  <c r="J190" i="5"/>
  <c r="S190" i="5"/>
  <c r="P190" i="5"/>
  <c r="M190" i="5"/>
  <c r="I190" i="5"/>
  <c r="K187" i="5"/>
  <c r="J187" i="5"/>
  <c r="S187" i="5"/>
  <c r="P187" i="5"/>
  <c r="M187" i="5"/>
  <c r="I187" i="5"/>
  <c r="K184" i="5"/>
  <c r="J184" i="5"/>
  <c r="S184" i="5"/>
  <c r="P184" i="5"/>
  <c r="M184" i="5"/>
  <c r="I184" i="5"/>
  <c r="K183" i="5"/>
  <c r="J183" i="5"/>
  <c r="S183" i="5"/>
  <c r="S202" i="5" s="1"/>
  <c r="F15" i="4" s="1"/>
  <c r="P183" i="5"/>
  <c r="M183" i="5"/>
  <c r="I183" i="5"/>
  <c r="K176" i="5"/>
  <c r="J176" i="5"/>
  <c r="S176" i="5"/>
  <c r="P176" i="5"/>
  <c r="P202" i="5" s="1"/>
  <c r="E15" i="4" s="1"/>
  <c r="M176" i="5"/>
  <c r="M202" i="5" s="1"/>
  <c r="C15" i="4" s="1"/>
  <c r="I176" i="5"/>
  <c r="I202" i="5" s="1"/>
  <c r="D15" i="4" s="1"/>
  <c r="H173" i="5"/>
  <c r="G173" i="5"/>
  <c r="L173" i="5"/>
  <c r="B14" i="4" s="1"/>
  <c r="K170" i="5"/>
  <c r="J170" i="5"/>
  <c r="S170" i="5"/>
  <c r="P170" i="5"/>
  <c r="M170" i="5"/>
  <c r="I170" i="5"/>
  <c r="K167" i="5"/>
  <c r="J167" i="5"/>
  <c r="S167" i="5"/>
  <c r="P167" i="5"/>
  <c r="M167" i="5"/>
  <c r="M173" i="5" s="1"/>
  <c r="C14" i="4" s="1"/>
  <c r="I167" i="5"/>
  <c r="I173" i="5" s="1"/>
  <c r="D14" i="4" s="1"/>
  <c r="K164" i="5"/>
  <c r="J164" i="5"/>
  <c r="S164" i="5"/>
  <c r="S173" i="5" s="1"/>
  <c r="F14" i="4" s="1"/>
  <c r="P164" i="5"/>
  <c r="P173" i="5" s="1"/>
  <c r="E14" i="4" s="1"/>
  <c r="M164" i="5"/>
  <c r="I164" i="5"/>
  <c r="B13" i="4"/>
  <c r="S161" i="5"/>
  <c r="F13" i="4" s="1"/>
  <c r="G161" i="5"/>
  <c r="M161" i="5"/>
  <c r="C13" i="4" s="1"/>
  <c r="L161" i="5"/>
  <c r="K160" i="5"/>
  <c r="J160" i="5"/>
  <c r="S160" i="5"/>
  <c r="P160" i="5"/>
  <c r="M160" i="5"/>
  <c r="I160" i="5"/>
  <c r="K159" i="5"/>
  <c r="J159" i="5"/>
  <c r="S159" i="5"/>
  <c r="P159" i="5"/>
  <c r="M159" i="5"/>
  <c r="I159" i="5"/>
  <c r="K152" i="5"/>
  <c r="J152" i="5"/>
  <c r="S152" i="5"/>
  <c r="P152" i="5"/>
  <c r="M152" i="5"/>
  <c r="I152" i="5"/>
  <c r="K149" i="5"/>
  <c r="J149" i="5"/>
  <c r="S149" i="5"/>
  <c r="P149" i="5"/>
  <c r="M149" i="5"/>
  <c r="I149" i="5"/>
  <c r="K147" i="5"/>
  <c r="J147" i="5"/>
  <c r="S147" i="5"/>
  <c r="P147" i="5"/>
  <c r="M147" i="5"/>
  <c r="I147" i="5"/>
  <c r="K144" i="5"/>
  <c r="J144" i="5"/>
  <c r="S144" i="5"/>
  <c r="P144" i="5"/>
  <c r="M144" i="5"/>
  <c r="I144" i="5"/>
  <c r="K143" i="5"/>
  <c r="J143" i="5"/>
  <c r="S143" i="5"/>
  <c r="P143" i="5"/>
  <c r="M143" i="5"/>
  <c r="I143" i="5"/>
  <c r="K138" i="5"/>
  <c r="J138" i="5"/>
  <c r="S138" i="5"/>
  <c r="P138" i="5"/>
  <c r="M138" i="5"/>
  <c r="I138" i="5"/>
  <c r="K133" i="5"/>
  <c r="J133" i="5"/>
  <c r="S133" i="5"/>
  <c r="P133" i="5"/>
  <c r="M133" i="5"/>
  <c r="I133" i="5"/>
  <c r="K130" i="5"/>
  <c r="J130" i="5"/>
  <c r="S130" i="5"/>
  <c r="P130" i="5"/>
  <c r="M130" i="5"/>
  <c r="I130" i="5"/>
  <c r="K127" i="5"/>
  <c r="J127" i="5"/>
  <c r="S127" i="5"/>
  <c r="P127" i="5"/>
  <c r="M127" i="5"/>
  <c r="I127" i="5"/>
  <c r="K124" i="5"/>
  <c r="J124" i="5"/>
  <c r="S124" i="5"/>
  <c r="P124" i="5"/>
  <c r="M124" i="5"/>
  <c r="I124" i="5"/>
  <c r="K121" i="5"/>
  <c r="J121" i="5"/>
  <c r="S121" i="5"/>
  <c r="P121" i="5"/>
  <c r="M121" i="5"/>
  <c r="I121" i="5"/>
  <c r="K118" i="5"/>
  <c r="J118" i="5"/>
  <c r="S118" i="5"/>
  <c r="P118" i="5"/>
  <c r="M118" i="5"/>
  <c r="I118" i="5"/>
  <c r="K102" i="5"/>
  <c r="J102" i="5"/>
  <c r="S102" i="5"/>
  <c r="P102" i="5"/>
  <c r="M102" i="5"/>
  <c r="H161" i="5" s="1"/>
  <c r="I102" i="5"/>
  <c r="I161" i="5" s="1"/>
  <c r="D13" i="4" s="1"/>
  <c r="H99" i="5"/>
  <c r="G99" i="5"/>
  <c r="L99" i="5"/>
  <c r="B12" i="4" s="1"/>
  <c r="K97" i="5"/>
  <c r="J97" i="5"/>
  <c r="S97" i="5"/>
  <c r="P97" i="5"/>
  <c r="M97" i="5"/>
  <c r="I97" i="5"/>
  <c r="K92" i="5"/>
  <c r="J92" i="5"/>
  <c r="S92" i="5"/>
  <c r="P92" i="5"/>
  <c r="M92" i="5"/>
  <c r="I92" i="5"/>
  <c r="K89" i="5"/>
  <c r="J89" i="5"/>
  <c r="S89" i="5"/>
  <c r="P89" i="5"/>
  <c r="M89" i="5"/>
  <c r="I89" i="5"/>
  <c r="K86" i="5"/>
  <c r="J86" i="5"/>
  <c r="S86" i="5"/>
  <c r="P86" i="5"/>
  <c r="M86" i="5"/>
  <c r="I86" i="5"/>
  <c r="K82" i="5"/>
  <c r="J82" i="5"/>
  <c r="S82" i="5"/>
  <c r="P82" i="5"/>
  <c r="M82" i="5"/>
  <c r="I82" i="5"/>
  <c r="K74" i="5"/>
  <c r="J74" i="5"/>
  <c r="S74" i="5"/>
  <c r="P74" i="5"/>
  <c r="M74" i="5"/>
  <c r="M99" i="5" s="1"/>
  <c r="C12" i="4" s="1"/>
  <c r="I74" i="5"/>
  <c r="I99" i="5" s="1"/>
  <c r="D12" i="4" s="1"/>
  <c r="K67" i="5"/>
  <c r="J67" i="5"/>
  <c r="S67" i="5"/>
  <c r="S99" i="5" s="1"/>
  <c r="F12" i="4" s="1"/>
  <c r="P67" i="5"/>
  <c r="P99" i="5" s="1"/>
  <c r="E12" i="4" s="1"/>
  <c r="M67" i="5"/>
  <c r="I67" i="5"/>
  <c r="B11" i="4"/>
  <c r="S64" i="5"/>
  <c r="S501" i="5" s="1"/>
  <c r="F19" i="4" s="1"/>
  <c r="G64" i="5"/>
  <c r="M64" i="5"/>
  <c r="L64" i="5"/>
  <c r="K61" i="5"/>
  <c r="J61" i="5"/>
  <c r="S61" i="5"/>
  <c r="P61" i="5"/>
  <c r="M61" i="5"/>
  <c r="I61" i="5"/>
  <c r="K56" i="5"/>
  <c r="J56" i="5"/>
  <c r="S56" i="5"/>
  <c r="P56" i="5"/>
  <c r="M56" i="5"/>
  <c r="I56" i="5"/>
  <c r="K53" i="5"/>
  <c r="J53" i="5"/>
  <c r="S53" i="5"/>
  <c r="P53" i="5"/>
  <c r="M53" i="5"/>
  <c r="I53" i="5"/>
  <c r="K50" i="5"/>
  <c r="J50" i="5"/>
  <c r="S50" i="5"/>
  <c r="P50" i="5"/>
  <c r="M50" i="5"/>
  <c r="I50" i="5"/>
  <c r="K47" i="5"/>
  <c r="J47" i="5"/>
  <c r="S47" i="5"/>
  <c r="P47" i="5"/>
  <c r="M47" i="5"/>
  <c r="I47" i="5"/>
  <c r="K38" i="5"/>
  <c r="J38" i="5"/>
  <c r="S38" i="5"/>
  <c r="P38" i="5"/>
  <c r="M38" i="5"/>
  <c r="I38" i="5"/>
  <c r="K33" i="5"/>
  <c r="J33" i="5"/>
  <c r="S33" i="5"/>
  <c r="P33" i="5"/>
  <c r="M33" i="5"/>
  <c r="I33" i="5"/>
  <c r="K32" i="5"/>
  <c r="J32" i="5"/>
  <c r="S32" i="5"/>
  <c r="P32" i="5"/>
  <c r="M32" i="5"/>
  <c r="I32" i="5"/>
  <c r="K25" i="5"/>
  <c r="J25" i="5"/>
  <c r="S25" i="5"/>
  <c r="P25" i="5"/>
  <c r="M25" i="5"/>
  <c r="I25" i="5"/>
  <c r="K24" i="5"/>
  <c r="J24" i="5"/>
  <c r="S24" i="5"/>
  <c r="P24" i="5"/>
  <c r="M24" i="5"/>
  <c r="I24" i="5"/>
  <c r="K19" i="5"/>
  <c r="J19" i="5"/>
  <c r="S19" i="5"/>
  <c r="P19" i="5"/>
  <c r="M19" i="5"/>
  <c r="I19" i="5"/>
  <c r="K18" i="5"/>
  <c r="J18" i="5"/>
  <c r="S18" i="5"/>
  <c r="P18" i="5"/>
  <c r="M18" i="5"/>
  <c r="I18" i="5"/>
  <c r="K14" i="5"/>
  <c r="J14" i="5"/>
  <c r="S14" i="5"/>
  <c r="P14" i="5"/>
  <c r="M14" i="5"/>
  <c r="H64" i="5" s="1"/>
  <c r="I14" i="5"/>
  <c r="K11" i="5"/>
  <c r="K910" i="5" s="1"/>
  <c r="J11" i="5"/>
  <c r="S11" i="5"/>
  <c r="P11" i="5"/>
  <c r="M11" i="5"/>
  <c r="I11" i="5"/>
  <c r="I64" i="5" s="1"/>
  <c r="D11" i="4" s="1"/>
  <c r="J20" i="3"/>
  <c r="J31" i="2" l="1"/>
  <c r="H901" i="5"/>
  <c r="C22" i="4"/>
  <c r="C11" i="4"/>
  <c r="P901" i="5"/>
  <c r="E40" i="4" s="1"/>
  <c r="P525" i="5"/>
  <c r="E22" i="4" s="1"/>
  <c r="I606" i="5"/>
  <c r="D28" i="4" s="1"/>
  <c r="H501" i="5"/>
  <c r="P64" i="5"/>
  <c r="E11" i="4" s="1"/>
  <c r="F22" i="4"/>
  <c r="S901" i="5"/>
  <c r="F40" i="4" s="1"/>
  <c r="P161" i="5"/>
  <c r="E13" i="4" s="1"/>
  <c r="P437" i="5"/>
  <c r="E16" i="4" s="1"/>
  <c r="F11" i="4"/>
  <c r="S909" i="5"/>
  <c r="F44" i="4" s="1"/>
  <c r="L501" i="5"/>
  <c r="B19" i="4" s="1"/>
  <c r="L901" i="5"/>
  <c r="B40" i="4" s="1"/>
  <c r="D17" i="3" s="1"/>
  <c r="L910" i="5"/>
  <c r="B46" i="4" s="1"/>
  <c r="I501" i="5"/>
  <c r="D19" i="4" s="1"/>
  <c r="F16" i="3" s="1"/>
  <c r="M501" i="5"/>
  <c r="C19" i="4" s="1"/>
  <c r="E16" i="3" s="1"/>
  <c r="I525" i="5"/>
  <c r="D22" i="4" s="1"/>
  <c r="I907" i="5"/>
  <c r="D43" i="4" s="1"/>
  <c r="M907" i="5"/>
  <c r="G501" i="5"/>
  <c r="P907" i="5"/>
  <c r="E43" i="4" s="1"/>
  <c r="E17" i="3"/>
  <c r="D16" i="3"/>
  <c r="I901" i="5" l="1"/>
  <c r="M910" i="5"/>
  <c r="C46" i="4" s="1"/>
  <c r="S910" i="5"/>
  <c r="F46" i="4" s="1"/>
  <c r="P909" i="5"/>
  <c r="E44" i="4" s="1"/>
  <c r="I909" i="5"/>
  <c r="D44" i="4" s="1"/>
  <c r="F18" i="3" s="1"/>
  <c r="C43" i="4"/>
  <c r="H909" i="5"/>
  <c r="M909" i="5"/>
  <c r="C44" i="4" s="1"/>
  <c r="E18" i="3" s="1"/>
  <c r="P501" i="5"/>
  <c r="G910" i="5"/>
  <c r="H910" i="5" l="1"/>
  <c r="E19" i="4"/>
  <c r="P910" i="5"/>
  <c r="E46" i="4" s="1"/>
  <c r="D40" i="4"/>
  <c r="F17" i="3" s="1"/>
  <c r="I910" i="5"/>
  <c r="D46" i="4" s="1"/>
  <c r="F20" i="3" l="1"/>
  <c r="F23" i="3"/>
  <c r="J24" i="3"/>
  <c r="F24" i="3"/>
  <c r="F22" i="3"/>
  <c r="J22" i="3"/>
  <c r="J26" i="3" s="1"/>
  <c r="J28" i="3" s="1"/>
  <c r="J23" i="3"/>
  <c r="I29" i="3" l="1"/>
  <c r="J29" i="3" s="1"/>
  <c r="J31" i="3" s="1"/>
</calcChain>
</file>

<file path=xl/sharedStrings.xml><?xml version="1.0" encoding="utf-8"?>
<sst xmlns="http://schemas.openxmlformats.org/spreadsheetml/2006/main" count="1729" uniqueCount="973">
  <si>
    <t>Rekapitulácia rozpočtu</t>
  </si>
  <si>
    <t>Stavba Rodinný dom, Limbach, par.č.1178_289, 1178_160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</si>
  <si>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</si>
  <si>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</si>
  <si>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</si>
  <si>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</si>
  <si>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</si>
  <si>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</si>
  <si>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</si>
  <si>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</si>
  <si>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</si>
  <si>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</si>
  <si>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SO01 Rodinný dom</t>
  </si>
  <si>
    <t>Krycí list rozpočtu</t>
  </si>
  <si>
    <t xml:space="preserve">Miesto: </t>
  </si>
  <si>
    <t>Objekt SO01 Rodinný dom</t>
  </si>
  <si>
    <t xml:space="preserve">Ks: </t>
  </si>
  <si>
    <t xml:space="preserve">Zákazka: </t>
  </si>
  <si>
    <t>Spracoval: Caban Ľuboš</t>
  </si>
  <si>
    <t xml:space="preserve">Dňa </t>
  </si>
  <si>
    <t>27. 10. 2016</t>
  </si>
  <si>
    <t>Odberateľ: Tomáš Beňo</t>
  </si>
  <si>
    <t xml:space="preserve">IČO: </t>
  </si>
  <si>
    <t xml:space="preserve">DIČ: </t>
  </si>
  <si>
    <t>Dodávateľ: víťaz výberového konania</t>
  </si>
  <si>
    <t>Projektant: Ing Jozef Kuchťák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</si>
  <si>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</si>
  <si>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</si>
  <si>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</si>
  <si>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</si>
  <si>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</si>
  <si>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</si>
  <si>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</si>
  <si>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</si>
  <si>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</si>
  <si>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</si>
  <si>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</si>
  <si>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</si>
  <si>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</si>
  <si>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</si>
  <si>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</si>
  <si>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</si>
  <si>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</si>
  <si>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</si>
  <si>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</si>
  <si>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</si>
  <si>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</si>
  <si>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</si>
  <si>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</si>
  <si>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</si>
  <si>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</si>
  <si>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</si>
  <si>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</si>
  <si>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</si>
  <si>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</si>
  <si>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</si>
  <si>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</si>
  <si>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</si>
  <si>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</si>
  <si>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</si>
  <si>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</si>
  <si>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27. 10. 2016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</si>
  <si>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</si>
  <si>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</si>
  <si>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</si>
  <si>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</si>
  <si>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</si>
  <si>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</si>
  <si>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</si>
  <si>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</si>
  <si>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</si>
  <si>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</si>
  <si>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</si>
  <si>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</si>
  <si>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IZOLÁCIE TEPELNÉ BEŽNÝCH STAVEB. KONŠTRUKCIÍ</t>
  </si>
  <si>
    <t>ZTI-VNÚTORNA KANALIZÁCIA</t>
  </si>
  <si>
    <t>ZTI-VNÚTORNÝ VODOVOD</t>
  </si>
  <si>
    <t>ZTI-ZARIAĎOVACIE PREDMETY</t>
  </si>
  <si>
    <t>ÚSTREDNÉ VYKUROVANIE-KOTOLNE</t>
  </si>
  <si>
    <t>KONŠTRUKCIE TESÁRSKE</t>
  </si>
  <si>
    <t>DREVOSTAVBY</t>
  </si>
  <si>
    <t>KONŠTRUKCIE KLAMPIARSKE</t>
  </si>
  <si>
    <t>KRYTINY TVRDÉ</t>
  </si>
  <si>
    <t>KONŠTRUKCIE STOLÁRSKE</t>
  </si>
  <si>
    <t>KOVOVÉ DOPLNKOVÉ KONŠTRUKCIE</t>
  </si>
  <si>
    <t>PODLAHY A OBKLADY KERAMICKÉ-DLAŽBY</t>
  </si>
  <si>
    <t>PODLAHY VLYSOVÉ A PARKETOVÉ</t>
  </si>
  <si>
    <t>PODLAHY A OBKLADY KERAMICKÉ-OBKLADY</t>
  </si>
  <si>
    <t>KONŠTRUKCIE Z PRÍRODNÉHO KAMEŇA-OBKLAD</t>
  </si>
  <si>
    <t>NÁTERY</t>
  </si>
  <si>
    <t>MAĽBY</t>
  </si>
  <si>
    <t>Montážne práce</t>
  </si>
  <si>
    <t>M-21 ELEKTROMONTÁŽE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</si>
  <si>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</si>
  <si>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</si>
  <si>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</si>
  <si>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</si>
  <si>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</si>
  <si>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</si>
  <si>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</si>
  <si>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</si>
  <si>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</si>
  <si>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</si>
  <si>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</si>
  <si>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121101111</t>
  </si>
  <si>
    <t>Odstránenie ornice do 100 m3 s vodorovným premiestnením na hromady a so zložením na vzdialenosť do 100 m</t>
  </si>
  <si>
    <t>m3</t>
  </si>
  <si>
    <t>"odstránenie ornice hr. 200 mm</t>
  </si>
  <si>
    <t>(0,5+18,1+0,5)*(0,5+14,25+0,5)*0,2</t>
  </si>
  <si>
    <t xml:space="preserve"> 132201101</t>
  </si>
  <si>
    <t>Výkop ryhy do šírky 600 mm v horn.3 do 100 m3</t>
  </si>
  <si>
    <t>"výkop základových pásov HH. -0,430, SH. -1,680</t>
  </si>
  <si>
    <t>(10,5+4,1+1,6+1,6+4,1+18,1)*0,6*(1,68-0,43)</t>
  </si>
  <si>
    <t xml:space="preserve"> </t>
  </si>
  <si>
    <t>(5,8+6,65+3,5+2,55+5,8+4,85)*0,6*(1,68-0,43)</t>
  </si>
  <si>
    <t xml:space="preserve"> 132201109</t>
  </si>
  <si>
    <t>Hĺbenie rýh šírky do 600 mm zapažených i nezapažených s urovnaním dna. Príplatok k cene za lepivosť horniny 3</t>
  </si>
  <si>
    <t xml:space="preserve"> 133201201</t>
  </si>
  <si>
    <t>Výkop nezapaženej šachty do 100 m3 v hornine triedy 3</t>
  </si>
  <si>
    <t>"pätka pod komín HH. -0,380 SH. -1,680</t>
  </si>
  <si>
    <t>1,2*1*(1,68-0,38)</t>
  </si>
  <si>
    <t>"pätka pod terasu HH. -0,430 SH. -1,680</t>
  </si>
  <si>
    <t>0,9*0,9*(1,68-0,43)</t>
  </si>
  <si>
    <t xml:space="preserve"> 133201209</t>
  </si>
  <si>
    <t>Výkop nezapaženej šachty. Príplatok za lepivosť horniny triedy 3</t>
  </si>
  <si>
    <t xml:space="preserve"> 132211101</t>
  </si>
  <si>
    <t>Hĺbenie rýh šírky do 600 mm v  hornine tr.3 súdržných - ručným náradím (pod obrubníky a odkvapový chodník)</t>
  </si>
  <si>
    <t>"výkop pod záhradný obrubník</t>
  </si>
  <si>
    <t>44,645*0,2*0,15</t>
  </si>
  <si>
    <t>"výkop pod odkvapový chodník pre uloženie navrhovaných vrstiev</t>
  </si>
  <si>
    <t>28,425*0,2</t>
  </si>
  <si>
    <t>"výkop pod cestný obrubník prístupovej cesty</t>
  </si>
  <si>
    <t>68,6*0,2*0,2</t>
  </si>
  <si>
    <t xml:space="preserve"> 132211119</t>
  </si>
  <si>
    <t>Príplatok za lepivosť pri hĺbení rýh š do 600 mm ručným náradím v hornine tr. 3</t>
  </si>
  <si>
    <t xml:space="preserve"> 167101101</t>
  </si>
  <si>
    <t>Nakladanie neuľahnutého výkopku z hornín tr.1-4 do 100 m3</t>
  </si>
  <si>
    <t>"nakladanie na medziskládke ornice pri terénnych úpravách</t>
  </si>
  <si>
    <t>"nakladanie zeminy na spätný zásyp</t>
  </si>
  <si>
    <t xml:space="preserve"> 162201102</t>
  </si>
  <si>
    <t>Vodorovné premiestnenie výkopku z horniny 1-4 nad 20-50m</t>
  </si>
  <si>
    <t>"odvoz ornice na mediskládku na pozemku investora</t>
  </si>
  <si>
    <t>"spätný dovoz ornice s meziskládky na terénne úpravy</t>
  </si>
  <si>
    <t>"odvoz vykopanej zeminy na medziskládku</t>
  </si>
  <si>
    <t>"spätný dovoz pri spätnom zásype z medziskládky</t>
  </si>
  <si>
    <t xml:space="preserve"> 174101001</t>
  </si>
  <si>
    <t>Zásyp sypaninou so zhutnením jám, šachiet, rýh, zárezov alebo okolo objektov do 100 m3 (odhadovyný spätný zásyp)</t>
  </si>
  <si>
    <t>"spätný zásyp "odhad"</t>
  </si>
  <si>
    <t>9,6*3,8*0,15+8,6*3,45*0,15+13,1*6,*0,15+3,8*5,15*0,15</t>
  </si>
  <si>
    <t xml:space="preserve">  1/A 2</t>
  </si>
  <si>
    <t xml:space="preserve"> 162503112</t>
  </si>
  <si>
    <t>Vodorovné premiestnenie výkopku triedy horniny 1 až 4 na vzdialenosť do 3000 m</t>
  </si>
  <si>
    <t>"zemina uložená na skládku mimo staveniska</t>
  </si>
  <si>
    <t>51,862+2,572-24,648+9,768</t>
  </si>
  <si>
    <t xml:space="preserve"> 171209002</t>
  </si>
  <si>
    <t xml:space="preserve">Poplatok za skládku zeminy </t>
  </si>
  <si>
    <t>"odvezená zemina mimo staveniska</t>
  </si>
  <si>
    <t xml:space="preserve"> 171201201</t>
  </si>
  <si>
    <t>Uloženie sypaniny na skládky do 100 m3</t>
  </si>
  <si>
    <t>"medziskládka na pozemku investora</t>
  </si>
  <si>
    <t>58,255+24,648</t>
  </si>
  <si>
    <t>"skládka mimo staveniska</t>
  </si>
  <si>
    <t xml:space="preserve"> 181301104</t>
  </si>
  <si>
    <t>Rozprestretie ornice v rovine, plocha do 500 m2,hr. do 250 mm (pri finálnych úpravách okolia)</t>
  </si>
  <si>
    <t>m2</t>
  </si>
  <si>
    <t>"rozprestrenie ornice pri finálnych úpravách</t>
  </si>
  <si>
    <t>(0,5+18,1+0,5)*(0,5+14,25+0,5)</t>
  </si>
  <si>
    <t xml:space="preserve"> 11/A 1</t>
  </si>
  <si>
    <t xml:space="preserve"> 274313611</t>
  </si>
  <si>
    <t>Betón základových pásov prostý triedy C16/20</t>
  </si>
  <si>
    <t>"HH. -0,880, SH. -1,530</t>
  </si>
  <si>
    <t>(10,5+4,1+1,6+1,6+4,1+18,1)*0,6*(1,53-0,88)</t>
  </si>
  <si>
    <t/>
  </si>
  <si>
    <t>(5,8+6,65+3,5+2,55+5,8+4,85)*0,6*(1,53-0,88)</t>
  </si>
  <si>
    <t>"Medzisúčet</t>
  </si>
  <si>
    <t>+</t>
  </si>
  <si>
    <t>"stratné 3%</t>
  </si>
  <si>
    <t>26,9685*0,03</t>
  </si>
  <si>
    <t xml:space="preserve"> 275313611</t>
  </si>
  <si>
    <t>Betón základových pätiek, prostý tr.C 16/20</t>
  </si>
  <si>
    <t>"pätka pod komín HH. -0,380 SH. -1,530</t>
  </si>
  <si>
    <t>1,2*1*(1,53-0,38)</t>
  </si>
  <si>
    <t>"pätka pod terasu HH. -0,880 SH. -1,530</t>
  </si>
  <si>
    <t>0,9*0,9*(1,53-0,88)</t>
  </si>
  <si>
    <t>1,9065*0,03</t>
  </si>
  <si>
    <t xml:space="preserve"> 274271303</t>
  </si>
  <si>
    <t>Murivo základových pásov z betónových tvárnic 300x500x250 mm a s betónovou výplňou</t>
  </si>
  <si>
    <t>"základové pásy HH. -0,380 SH. -0,880</t>
  </si>
  <si>
    <t>(10,2+3,5+1,3+1,3+4,1+17,8)*0,3*(0,88-0,38)</t>
  </si>
  <si>
    <t>(6,1+7,25+3,8+2,85+6,1+5,15)*0,3*(0,88-0,38)</t>
  </si>
  <si>
    <t>Murivo základových pásov z betónových tvárnic 300x300x250 mm a s betónovou výplňou (základ pod stĺp)</t>
  </si>
  <si>
    <t>"na pätku HH. -0,380 SH. -0,880</t>
  </si>
  <si>
    <t>0,3*0,3*(0,88-0,38)</t>
  </si>
  <si>
    <t xml:space="preserve"> 279361821</t>
  </si>
  <si>
    <t>Výstuž základových múrov nosných z ocele 10505</t>
  </si>
  <si>
    <t>t</t>
  </si>
  <si>
    <t>"odhadované množstvo 50 kg/m3</t>
  </si>
  <si>
    <t>(10,418+0,045)*0,05</t>
  </si>
  <si>
    <t xml:space="preserve">  2/A 1</t>
  </si>
  <si>
    <t xml:space="preserve"> 211971121</t>
  </si>
  <si>
    <t>Zhotov. oplášt. výplne z geotext. v ryhe alebo v záreze pri rozvinutej šírke oplášt. od 0 do 2, 5 m (odkavpový chodník + príjazdová cesta)</t>
  </si>
  <si>
    <t>"pod odkvapový chodník</t>
  </si>
  <si>
    <t>"pod príjazdovú komunikáciu</t>
  </si>
  <si>
    <t>194,5</t>
  </si>
  <si>
    <t>S/S90</t>
  </si>
  <si>
    <t xml:space="preserve"> 6936651300</t>
  </si>
  <si>
    <t>Geotextílie netkané polypropylénové Tatratex pp 300</t>
  </si>
  <si>
    <t>222,925*1,15</t>
  </si>
  <si>
    <t xml:space="preserve"> 311273116</t>
  </si>
  <si>
    <t xml:space="preserve">Murivo obvodové nosné z tvárnic napr. YTONG P2-400 PDK, 300x249x599 mm na cementovú a tenkovrstvú lepiacu maltu </t>
  </si>
  <si>
    <t>"obvodové steny</t>
  </si>
  <si>
    <t>(10,2+4,1+1+2,85+1+6,4+4,1+5,15+17,8+7,25+3,5+6,1)*0,3*2,75</t>
  </si>
  <si>
    <t>"odpočet otvorov</t>
  </si>
  <si>
    <t>-1*2,27*0,3*3</t>
  </si>
  <si>
    <t>-1,5*1,25*0,3</t>
  </si>
  <si>
    <t>-1,4*2,27*0,3</t>
  </si>
  <si>
    <t>-0,6*0,6*0,3</t>
  </si>
  <si>
    <t>-3*2,37*0,3</t>
  </si>
  <si>
    <t>-1,5*0,6*0,3</t>
  </si>
  <si>
    <t>-1,5*1,37*0,3*2</t>
  </si>
  <si>
    <t>-1,2*0,6*0,3</t>
  </si>
  <si>
    <t>-0,6*1,37*0,3</t>
  </si>
  <si>
    <t>-0,6*2,27*0,3</t>
  </si>
  <si>
    <t>-1,8*2,27*0,3</t>
  </si>
  <si>
    <t>-2,8*2,27*0,3</t>
  </si>
  <si>
    <t xml:space="preserve"> 317165221</t>
  </si>
  <si>
    <t>Nosný preklad napr. YTONG šírky 300 mm, výšky 249 mm, dĺžky 1290 mm</t>
  </si>
  <si>
    <t>kus</t>
  </si>
  <si>
    <t>"max. svetlosť otvoru 900mm</t>
  </si>
  <si>
    <t xml:space="preserve"> 317165222</t>
  </si>
  <si>
    <t>Nosný preklad napr. YTONG šírky 300 mm, výšky 249 mm, dĺžky 1490 mm</t>
  </si>
  <si>
    <t>"max. svetlosť otvoru 1100mm</t>
  </si>
  <si>
    <t xml:space="preserve"> 317165223</t>
  </si>
  <si>
    <t>Nosný preklad napr. YTONG šírky 300 mm, výšky 249 mm, dĺžky 1740 mm</t>
  </si>
  <si>
    <t>"max. svetlosť otvoru 1300mm</t>
  </si>
  <si>
    <t xml:space="preserve"> 317165224</t>
  </si>
  <si>
    <t>Nosný preklad napr. YTONG šírky 300 mm, výšky 249 mm, dĺžky 1990 mm</t>
  </si>
  <si>
    <t>"max. svetlosť otvoru 1500mm</t>
  </si>
  <si>
    <t xml:space="preserve"> 317165225</t>
  </si>
  <si>
    <t>Nosný preklad napr. YTONG šírky 300 mm, výšky 249 mm, dĺžky 2240 mm</t>
  </si>
  <si>
    <t>"max. svetlosť otvoru 1800mm</t>
  </si>
  <si>
    <t xml:space="preserve"> 317321411</t>
  </si>
  <si>
    <t xml:space="preserve">Betón prekladov železový (bez výstuže) tr.C 25/30 </t>
  </si>
  <si>
    <t>"preklad nad otvorom v obyvacej izbe</t>
  </si>
  <si>
    <t>(0,3+2,8+0,3)*0,25*0,25</t>
  </si>
  <si>
    <t>"preklad nad otvorom pre garážové vráta</t>
  </si>
  <si>
    <t>(0,3+3+0,3)*0,25*0,25</t>
  </si>
  <si>
    <t xml:space="preserve"> 317351107</t>
  </si>
  <si>
    <t>Debnenie prekladu zhotovenie</t>
  </si>
  <si>
    <t>"debnenie prekladu nad oknov v obycej izbe</t>
  </si>
  <si>
    <t>(0,25+0,25)*(0,3+2,8+0,3)+0,3*2,8</t>
  </si>
  <si>
    <t>"debneie prekladu nad otvorom pre garážové vráta</t>
  </si>
  <si>
    <t>(0,25+0,25)*(0,3+3+0,3)+0,3*3</t>
  </si>
  <si>
    <t xml:space="preserve"> 317351108</t>
  </si>
  <si>
    <t>Debnenie prekladu odstránenie</t>
  </si>
  <si>
    <t xml:space="preserve"> 317361821</t>
  </si>
  <si>
    <t>Výstuž prekladov z ocele 10505</t>
  </si>
  <si>
    <t>"odhad 120 kg/m3</t>
  </si>
  <si>
    <t>0,437*0,12</t>
  </si>
  <si>
    <t xml:space="preserve"> 311271303</t>
  </si>
  <si>
    <t>Stĺp z betónových tvárnic 300x300x250mm a betónovou výplňou (stĺp na terase)</t>
  </si>
  <si>
    <t>0,3*0,3*3</t>
  </si>
  <si>
    <t xml:space="preserve"> 331361821</t>
  </si>
  <si>
    <t>Výstuž stĺpov, pilierov, stojok hranatých z bet. ocele 10505</t>
  </si>
  <si>
    <t>0,27*0,12</t>
  </si>
  <si>
    <t xml:space="preserve"> 342272104</t>
  </si>
  <si>
    <t>Priečky z presných tvárnic priečkových napr. YTONG P2-500, 150 × 249 × 599 mm na cementovú a tenkovrstvú lepiacu maltu</t>
  </si>
  <si>
    <t>"vnútorné nenosné priečky</t>
  </si>
  <si>
    <t>(5,6+3,3+1,9+3+3,7+1,8+3,3+1,65+3+1,65+10,15+4,3+4,3+4,3+6,1+1,7+1,9)*3</t>
  </si>
  <si>
    <t>-0,6*1,97*1</t>
  </si>
  <si>
    <t>-0,7*1,97*5</t>
  </si>
  <si>
    <t>-0,8*1,97*6</t>
  </si>
  <si>
    <t>S/S70</t>
  </si>
  <si>
    <t xml:space="preserve"> 5953172401</t>
  </si>
  <si>
    <t>Nenosný preklad, rozmer 150x249x1250</t>
  </si>
  <si>
    <t xml:space="preserve"> 314275037</t>
  </si>
  <si>
    <t>Komínová zostava Schiedel ABSOLUT, jednoprieduchová s vetracou šachtou, DN 20L/90° výšky 6,70 m</t>
  </si>
  <si>
    <t>súb</t>
  </si>
  <si>
    <t xml:space="preserve"> 417270300</t>
  </si>
  <si>
    <t>Vencovky napr. YTONG - U profil 300x249x599 P4-500</t>
  </si>
  <si>
    <t>m</t>
  </si>
  <si>
    <t xml:space="preserve">"stužujúci veniec z prefabrikovaných vencových tvárnic </t>
  </si>
  <si>
    <t>(10,2+4,1+1+2,85+1+6,4+4,1+5,15+17,8+7,25+3,5+6,1)</t>
  </si>
  <si>
    <t xml:space="preserve"> 417321414</t>
  </si>
  <si>
    <t>Betón stužujúcich pásov, vencov a prekladov železový tr. C 20/25</t>
  </si>
  <si>
    <t>"betón do U tvarnic</t>
  </si>
  <si>
    <t>69,45*0,2*0,175</t>
  </si>
  <si>
    <t xml:space="preserve"> 417361821</t>
  </si>
  <si>
    <t>Výstuž stužujúcich pásov, vencov a prekladov z betonárskej ocele 10505</t>
  </si>
  <si>
    <t>2,431*0,12</t>
  </si>
  <si>
    <t>221/A 1</t>
  </si>
  <si>
    <t xml:space="preserve"> 564851111</t>
  </si>
  <si>
    <t>Podklad zo štrkodrviny s rozprestrením a zhutnením, hr.po zhutnení 150 mm 16-32</t>
  </si>
  <si>
    <t>"pod odkvapový chodník mimo spevnené plochy (príjazdová cesta a terasa)</t>
  </si>
  <si>
    <t>0,625*0,6</t>
  </si>
  <si>
    <t>(0,6+5,95+0,6)*0,6</t>
  </si>
  <si>
    <t>18*0,6</t>
  </si>
  <si>
    <t>(0,6+7)*0,6</t>
  </si>
  <si>
    <t>(3,5+10,5)*0,6</t>
  </si>
  <si>
    <t xml:space="preserve"> 564211112</t>
  </si>
  <si>
    <t>Podklad alebo podsyp zo štrkopiesku s rozprestretím, vlhčením a zhutnením po zhutnení hr.60 mm 8/16</t>
  </si>
  <si>
    <t xml:space="preserve"> 596911111</t>
  </si>
  <si>
    <t>Kladenie zámkovej dlažby hr.6cm pre peších do 20 m2 včetne pieskového lôžka</t>
  </si>
  <si>
    <t>"dlažba na odkvapový chodník</t>
  </si>
  <si>
    <t xml:space="preserve"> 5921952770</t>
  </si>
  <si>
    <t>Dlažba napr. Premac  KLASIKO 20x10x6 cm SIVÁ</t>
  </si>
  <si>
    <t>"5% stratné</t>
  </si>
  <si>
    <t>28,425*1,05</t>
  </si>
  <si>
    <t xml:space="preserve"> 564651111</t>
  </si>
  <si>
    <t>Podklad z kameniva hrubého drveného veľ. 63-125 mm s rozprestretím a zhutnením po zhutnení hr.150 mm (podkladná vrstva na príjazdovú cestu)</t>
  </si>
  <si>
    <t>"podkladná vrstva príjazdovej cesty</t>
  </si>
  <si>
    <t>194,52</t>
  </si>
  <si>
    <t xml:space="preserve"> 564731111</t>
  </si>
  <si>
    <t>Podklad alebo kryt z kameniva hrubého drveného veľ. 32-63 mm s rozprestretím a zhutn.hr.100 mm (podkladná vrstva na príjazdovú cestu)</t>
  </si>
  <si>
    <t xml:space="preserve"> 596911212</t>
  </si>
  <si>
    <t>Kladenie zámkovej dlažby  hr.8cm pre peších nad 20 m2 včetne pieskového lôžka (príjazdová cesta)</t>
  </si>
  <si>
    <t>"príjazdová cesta</t>
  </si>
  <si>
    <t xml:space="preserve"> 5921953100</t>
  </si>
  <si>
    <t xml:space="preserve">Dlažba napr. Premac  KLASIKO 20x10x8 cm  SIVÁ </t>
  </si>
  <si>
    <t>"3% stratné</t>
  </si>
  <si>
    <t>194,52*1,03</t>
  </si>
  <si>
    <t xml:space="preserve"> 631571003</t>
  </si>
  <si>
    <t>Násyp zo štrkopiesku 16-32 (pre spevnenie podkladu) pod základy a podkladný betón</t>
  </si>
  <si>
    <t>"zhutnený násyp pod základové pásy hr.150mm</t>
  </si>
  <si>
    <t>(10,5+4,1+1,6+1,6+4,1+18,1)*0,6*0,15</t>
  </si>
  <si>
    <t>(5,8+6,65+3,5+2,55+5,8+4,85)*0,6*0,15</t>
  </si>
  <si>
    <t>"zhutnený násyp pod základové pätky hr.150mm</t>
  </si>
  <si>
    <t>1,2*1*0,15+0,9*0,9*0,15</t>
  </si>
  <si>
    <t>"zhutnený násyp pod podkladovú dosku hr.150mm</t>
  </si>
  <si>
    <t>9,6*3,8*0,15+8,6*3,45*0,15+13,1*6,1*0,15+3,8*5,15*0,15+1*2,85*0,15</t>
  </si>
  <si>
    <t>"Zhutnený násyp pod dosku terasy</t>
  </si>
  <si>
    <t>3,5*7,25*0,15</t>
  </si>
  <si>
    <t xml:space="preserve"> 631315661</t>
  </si>
  <si>
    <t>Mazanina z betónu prostého triedy C20/25 hrúbky od 120 do 240 mm - podkladný betón</t>
  </si>
  <si>
    <t>""podkladná doska HH. -0,230 SH. -0,380</t>
  </si>
  <si>
    <t>10,2*4,4*0,15+9,2*2,85*0,15+13,7*6,7*0,15+4,1*5,75*0,15+1*2,85*0,15</t>
  </si>
  <si>
    <t>""podkladná doska HH. -0,280 SH. -0,430</t>
  </si>
  <si>
    <t xml:space="preserve"> 631319175</t>
  </si>
  <si>
    <t>Príplatok za strhnutie povrchu mazaniny latou pre hr. obidvoch vrstiev mazaniny nad 120 do 240 mm</t>
  </si>
  <si>
    <t xml:space="preserve"> 631362021</t>
  </si>
  <si>
    <t>Výstuž mazanín z betónov (z kameniva) a z ľahkých betónov zo zváraných sietí z drôtov typu KARI</t>
  </si>
  <si>
    <t>"výstuž podkladnej dosky kari sieť d6 150/150 pri obydvoch povrchoch</t>
  </si>
  <si>
    <t>(10,2*4,4+9,2*2,85+13,7*6,7+4,1*5,75+1*2,85+3,5*7,25)*1,35*2*0,00305</t>
  </si>
  <si>
    <t xml:space="preserve"> 273351217</t>
  </si>
  <si>
    <t>Debnenie podkladnej dosky, zhotovenie-tradičné</t>
  </si>
  <si>
    <t>"debnenie podkladnej dosky</t>
  </si>
  <si>
    <t>(17,8+13,95+17,8+13,95)*0,25+(3,5+7,25)*0,25</t>
  </si>
  <si>
    <t xml:space="preserve"> 273351218</t>
  </si>
  <si>
    <t>Debnenie podkladnej dosky, odstránenie-tradičné</t>
  </si>
  <si>
    <t xml:space="preserve"> 612481119</t>
  </si>
  <si>
    <t>Potiahnutie vnútorných stien, sklotextílnou mriežkou, včetne sklotextilnej sieťky a lepidla</t>
  </si>
  <si>
    <t>""1.01"</t>
  </si>
  <si>
    <t>(1,65+2,17+1,65+2,17)*2,65</t>
  </si>
  <si>
    <t>-1,4*2,27</t>
  </si>
  <si>
    <t>-0,8*1,97</t>
  </si>
  <si>
    <t>"špalety</t>
  </si>
  <si>
    <t>(2,27+1,4+2,27)*0,25</t>
  </si>
  <si>
    <t>""1.02"</t>
  </si>
  <si>
    <t>(2,7+1,2+3,3)*2,65</t>
  </si>
  <si>
    <t>-0,7*1,97</t>
  </si>
  <si>
    <t>-0,8*1,97*2</t>
  </si>
  <si>
    <t>""1.03"</t>
  </si>
  <si>
    <t>(8,3+1,65+8,3+1,65+2*0,45)*2,65</t>
  </si>
  <si>
    <t>-0,7*1,97*3</t>
  </si>
  <si>
    <t>-0,8*1,97*5</t>
  </si>
  <si>
    <t>""1.04"</t>
  </si>
  <si>
    <t>(1,7+1,65+1,7+1,65)*2,65</t>
  </si>
  <si>
    <t>-0,6*0,6</t>
  </si>
  <si>
    <t>(0,6+0,6+0,6)*0,25</t>
  </si>
  <si>
    <t>""1.05"</t>
  </si>
  <si>
    <t>(3,7+5,15+3,7+5,15)*2,65</t>
  </si>
  <si>
    <t>-3*2,37</t>
  </si>
  <si>
    <t>-1,5*0,6</t>
  </si>
  <si>
    <t>(2,37+3+2,37)*0,25</t>
  </si>
  <si>
    <t>(0,6+1,5+0,6)*0,25</t>
  </si>
  <si>
    <t>""1.06"</t>
  </si>
  <si>
    <t>(2+4,3+3+4,3)*2,65</t>
  </si>
  <si>
    <t>-1,5*1,37</t>
  </si>
  <si>
    <t>(1,37+1,5+1,37)*0,25</t>
  </si>
  <si>
    <t>""1.07"</t>
  </si>
  <si>
    <t>(3+4,3+3+4,3)*2,65</t>
  </si>
  <si>
    <t>""1.08"</t>
  </si>
  <si>
    <t>(2+4,3+2+4,3)*2,65</t>
  </si>
  <si>
    <t>-1,2*0,6</t>
  </si>
  <si>
    <t>(0,6+1,2+0,6)*0,25</t>
  </si>
  <si>
    <t>""1.09"</t>
  </si>
  <si>
    <t>(1,7+1,5+1,7+1,5)*2,65</t>
  </si>
  <si>
    <t>""1.10"</t>
  </si>
  <si>
    <t>(1,7+2,65+1,7+2,65)*2,65</t>
  </si>
  <si>
    <t>-0,6*1,37</t>
  </si>
  <si>
    <t>"šplety</t>
  </si>
  <si>
    <t>(1,37+0,6+1,37)*0,25</t>
  </si>
  <si>
    <t>""1.11"</t>
  </si>
  <si>
    <t>(2,05+2,8+2,05)*2,65</t>
  </si>
  <si>
    <t>-0,6*2,27</t>
  </si>
  <si>
    <t>(2,27+0,6+2,27)*0,25</t>
  </si>
  <si>
    <t>""1.12"</t>
  </si>
  <si>
    <t>(2,8+4,05+1,9+4,05)*2,65</t>
  </si>
  <si>
    <t>-1,8*2,27</t>
  </si>
  <si>
    <t>(2,27+1,8+2,27)*0,25</t>
  </si>
  <si>
    <t>""1.13"</t>
  </si>
  <si>
    <t>(3,7+2,55+3,7+2,55)*2,65</t>
  </si>
  <si>
    <t>-1*2,27</t>
  </si>
  <si>
    <t>(2,27+1+2,27)*0,25</t>
  </si>
  <si>
    <t>""1.14"</t>
  </si>
  <si>
    <t>(1,6+3+1,6+3)*2,65</t>
  </si>
  <si>
    <t>""1.15"</t>
  </si>
  <si>
    <t>(5,6+4,4+6,8)*2,65</t>
  </si>
  <si>
    <t>-2,8*2,27</t>
  </si>
  <si>
    <t>-1*2,27*2</t>
  </si>
  <si>
    <t>(2,27+2,8+2,27)*0,25</t>
  </si>
  <si>
    <t>(2,27+1+2,27)*0,25*2</t>
  </si>
  <si>
    <t>""1.16"</t>
  </si>
  <si>
    <t>(2,8+3,8+2,8)*2,65</t>
  </si>
  <si>
    <t>-1,5*1,27</t>
  </si>
  <si>
    <t>(1,27+1,5+1,27)*0,25</t>
  </si>
  <si>
    <t xml:space="preserve"> 612473186</t>
  </si>
  <si>
    <t>Príplatok za zabudované rohovníky (uholníky) na hrany stien (meria sa v m dľ.) - interier</t>
  </si>
  <si>
    <t>(2,27+1+2,27)*3</t>
  </si>
  <si>
    <t>(1,27+1,5+1,27)*1</t>
  </si>
  <si>
    <t>(2,27+1,4+2,27)*1</t>
  </si>
  <si>
    <t>(2,37+3+2,37)*1</t>
  </si>
  <si>
    <t>(0,6+1,5+0,6)*1</t>
  </si>
  <si>
    <t>(1,37+1,5+1,37)*2</t>
  </si>
  <si>
    <t>(0,6+1,2+0,6)*1</t>
  </si>
  <si>
    <t>(1,37+0,6+1,37)*1</t>
  </si>
  <si>
    <t>(2,27+0,6+2,27)*1</t>
  </si>
  <si>
    <t>(2,27+1,8+2,27)*1</t>
  </si>
  <si>
    <t>(2,27+2,8+2,27)*1</t>
  </si>
  <si>
    <t>5*2,65</t>
  </si>
  <si>
    <t xml:space="preserve"> 612421637</t>
  </si>
  <si>
    <t>Vnútorná omietka vápenná alebo vápennocementová v podlaží a v schodisku stien štuková, alternatíva sadrová</t>
  </si>
  <si>
    <t>"vnútorná omietka</t>
  </si>
  <si>
    <t>433,93</t>
  </si>
  <si>
    <t>"odpočet keramického obkladu</t>
  </si>
  <si>
    <t xml:space="preserve"> 622467661</t>
  </si>
  <si>
    <t>Vonkajšia omietka stien tenkovrstvová napr. CAPATECT, silikónova  zatieraná SH Riebputz so základom, hr.2,0mm (alt. weber, bek, basf, baumit...)</t>
  </si>
  <si>
    <t>"fasáda hr.150mm</t>
  </si>
  <si>
    <t>132,428-14,2225</t>
  </si>
  <si>
    <t>"fasáda hr.50mm</t>
  </si>
  <si>
    <t>128,66-13,6475-2,5037</t>
  </si>
  <si>
    <t>"špalety hr.30mm</t>
  </si>
  <si>
    <t>"odpočet kamenného obkladu</t>
  </si>
  <si>
    <t>-3,3-9,86-11,71-4,68</t>
  </si>
  <si>
    <t xml:space="preserve"> 625250153</t>
  </si>
  <si>
    <t>Doteplenie vonk. konštrukcie, bez povrchovej úpravy, systém XPS,  lepený rámovo s prikotvením, hr. izolantu 50 mm včetne sklotextilnej sieťky, zateplenie sokla</t>
  </si>
  <si>
    <t>"zateplenie sokla</t>
  </si>
  <si>
    <t>(4,1+0,055+0,055+5,75+0,055)*0,88</t>
  </si>
  <si>
    <t xml:space="preserve"> 625250156</t>
  </si>
  <si>
    <t>Doteplenie vonk. konštrukcie, bez povrchovej úpravy, systém XPS,  lepený rámovo s prikotvením, hr. izolantu 100 mm včetne sklotextilnej sieťky, zateplenie sokla</t>
  </si>
  <si>
    <t>(0,105+10,2+0,105+0,105+8,2+0,055+17,5+0,105+0,105+6,7+0,105+0,105+3,5+7,25+0,105)*0,88</t>
  </si>
  <si>
    <t>Potiahnutie vonkajších stien, sklotextílnou mriežkou, včetne sklotextilnej sieťky a lepidla - druhá vrstva pod kamenný obklad</t>
  </si>
  <si>
    <t>"dvojítá sieťka pod kamenný obklad</t>
  </si>
  <si>
    <t xml:space="preserve"> 625257200</t>
  </si>
  <si>
    <t>Kontaktný zatepľovací systém napr. Capatect Basic - Line CAPAROL hr. 50 mm  bez povrchovej úpravy (alt. weber, bek, basf, baumit...)</t>
  </si>
  <si>
    <t>"zateplenie garáže</t>
  </si>
  <si>
    <t>(4,1+0,055+0,055+5,75+0,055)*2,6</t>
  </si>
  <si>
    <t>"zateplenie nad podbitím odkvapu strechy</t>
  </si>
  <si>
    <t>(4,1+0,055+0,055+5,75+0,055)*0,25</t>
  </si>
  <si>
    <t>"zateplenie stĺpu</t>
  </si>
  <si>
    <t>(0,45+0,45+0,45+0,45)*2,6</t>
  </si>
  <si>
    <t>"zateplenie odkvapu strechy</t>
  </si>
  <si>
    <t>14*(0,75+0,25)+15,75*(0,75+0,25)+4*(0,75+0,25)+2,55*1+19,5*(0,75+0,25)+8,5*(0,75+0,25)+1,5*(0,75+0,25)+8*(2,75+0,25)</t>
  </si>
  <si>
    <t xml:space="preserve"> 625257250</t>
  </si>
  <si>
    <t>Kontaktný zatepľovací systém napr. Capatect Basic - Line CAPAROL hr. 100 mm  bez povrchovej úpravy (alt. weber, bek, basf, baumit...)</t>
  </si>
  <si>
    <t>"zateplenie vnútotnej steny garáže</t>
  </si>
  <si>
    <t>5,15*2,65</t>
  </si>
  <si>
    <t xml:space="preserve"> 625257300</t>
  </si>
  <si>
    <t>Kontaktný zatepľovací systém napr. Capatect Basic - Line CAPAROL hr. 150 mm  bez povrchovej úpravy (alt. weber, bek, basf, baumit...)</t>
  </si>
  <si>
    <t>"pohľad východný</t>
  </si>
  <si>
    <t>(0,155+10,2+0,155)*2,6</t>
  </si>
  <si>
    <t>"pohľad severný</t>
  </si>
  <si>
    <t>(0,155+8,2+2*1)*2,6</t>
  </si>
  <si>
    <t>"pohľad západný</t>
  </si>
  <si>
    <t>(0,155+17,8+0,155)*2,6</t>
  </si>
  <si>
    <t>-1,5*1,37*2</t>
  </si>
  <si>
    <t>"pohľad južný</t>
  </si>
  <si>
    <t>(0,155+6,7+0,155+3,5+7,25+0,155)*2,6</t>
  </si>
  <si>
    <t>(0,155+10,2+0,155+0,155+8,2+1*2+0,155+17,8+0,155+0,155+6,7+0,155+3,5+7,25+0,155)*0,25</t>
  </si>
  <si>
    <t xml:space="preserve"> 625257320</t>
  </si>
  <si>
    <t>Kontaktný zatepľovací systém ostenia napr. Capatect Basic - Line CAPAROL hr. 30 mm  bez povrchovej úpravy (alt. weber, bek, basf, baumit...)</t>
  </si>
  <si>
    <t>(2,27+1+2,27)*0,2*3</t>
  </si>
  <si>
    <t>(1,27+1,5+1,27)*0,2</t>
  </si>
  <si>
    <t>(2,27+1,4+2,27)*0,2</t>
  </si>
  <si>
    <t>(0,6+0,6+0,6)*0,2</t>
  </si>
  <si>
    <t>(2,37+3+2,37)*0,35</t>
  </si>
  <si>
    <t>(0,6+1,5+0,6)*0,2</t>
  </si>
  <si>
    <t>(1,37+1,5+1,37)*0,2*2</t>
  </si>
  <si>
    <t>(0,6+1,2+0,6)*0,2</t>
  </si>
  <si>
    <t>(1,37+0,6+1,37)*0,2</t>
  </si>
  <si>
    <t>(2,27+0,6+2,27)*0,2</t>
  </si>
  <si>
    <t>(2,27+1,8+2,27)*0,2</t>
  </si>
  <si>
    <t>(2,27+2,8+2,27)*0,2</t>
  </si>
  <si>
    <t xml:space="preserve"> 632451055</t>
  </si>
  <si>
    <t>Poter pieskovocementový hr. do 60 mm - betónový poter pod finálne vrstvy podlahy</t>
  </si>
  <si>
    <t>3,58+3,35+12,84+2,8+19,05+12,9+12,9+8,6+2,55+4,5+5,32+11,34+9,44+4,68+29,8+10,64+1,37+1,15*2,85+3,5*7,25</t>
  </si>
  <si>
    <t xml:space="preserve">  3/A 1</t>
  </si>
  <si>
    <t xml:space="preserve"> 941941032</t>
  </si>
  <si>
    <t>Montáž lešenia ľahkého pracovného radového s podlahami šírky od 0, 80 do 1,00 m a výšky 10-30 m</t>
  </si>
  <si>
    <t>(1+10,5+1+1+8,3+4,1+1+1+5,95+1+1+18+1+1+7+7+3,5++7,25+1)*(3,2-1,8)</t>
  </si>
  <si>
    <t xml:space="preserve"> 941941192</t>
  </si>
  <si>
    <t>Príplatok za prvý a každý ďalší i začatý mesiac použitia lešenia šírky od 0,80 do 1,00 m, výšky nad 10 do 30 m</t>
  </si>
  <si>
    <t xml:space="preserve">  3/B 1</t>
  </si>
  <si>
    <t xml:space="preserve"> 941941832</t>
  </si>
  <si>
    <t>Demontáž lešenia ľahkého pracovného radového a s podlahami, šírky 0,80-1,00 m a výšky 10 do 30m</t>
  </si>
  <si>
    <t xml:space="preserve"> 944944103</t>
  </si>
  <si>
    <t xml:space="preserve">Ochranná sieť na boku lešenia zo siete </t>
  </si>
  <si>
    <t xml:space="preserve"> 941955001</t>
  </si>
  <si>
    <t>Lešenie ľahké pracovné pomocné, s výškou lešeňovej podlahy do 1,20 m</t>
  </si>
  <si>
    <t>"pre vnútorné povrchové úpravy</t>
  </si>
  <si>
    <t>3,58+3,35+12,84+2,8+19,05+12,9+12,9+8,6+2,55+4,5+5,32+11,34+9,44+4,68+29,8+10,64+1,37</t>
  </si>
  <si>
    <t xml:space="preserve"> 953946121</t>
  </si>
  <si>
    <t>Príslušenstvo k zateplovaciemu systému, soklový AL zakladací profil hr. 0,8 mm - hr. izolantu 50 mm + odkvap na štartovaciu lištu</t>
  </si>
  <si>
    <t>0,475+0,625+5,95</t>
  </si>
  <si>
    <t xml:space="preserve"> 953946131</t>
  </si>
  <si>
    <t>Príslušenstvo k zateplovaciemu systému, soklový AL zakladací profil hr. 0,8 mm - hr. izolantu 150 mm + odkvap na štartovaciu lištu</t>
  </si>
  <si>
    <t>10,5+8,35+2*1+18+7+3,5+7,25</t>
  </si>
  <si>
    <t xml:space="preserve"> 953996121</t>
  </si>
  <si>
    <t>Príslušenstvo k zateplovaciemu systému, okenný profil s páskou APU s integrovanou tkaninou - APU 6 / 2,5 m + tkanina</t>
  </si>
  <si>
    <t>*</t>
  </si>
  <si>
    <t>(1,27+1,5+1,27)</t>
  </si>
  <si>
    <t>(2,27+1,4+2,27)</t>
  </si>
  <si>
    <t>(0,6+0,6+0,6)</t>
  </si>
  <si>
    <t>(2,37+3+2,37)</t>
  </si>
  <si>
    <t>(0,6+1,5+0,6)</t>
  </si>
  <si>
    <t>(0,6+1,2+0,6)</t>
  </si>
  <si>
    <t>(1,37+6+1,37)</t>
  </si>
  <si>
    <t>(2,27+0,6+2,27)</t>
  </si>
  <si>
    <t>(2,27+1,8+2,27)</t>
  </si>
  <si>
    <t>(2,27+2,8+2,27)</t>
  </si>
  <si>
    <t xml:space="preserve"> 953996131</t>
  </si>
  <si>
    <t>Príslušenstvo k zateplovaciemu systému, rohový PVC profil s integrovanou tkaninou - PVC 100x100</t>
  </si>
  <si>
    <t>"okná</t>
  </si>
  <si>
    <t>"rohy</t>
  </si>
  <si>
    <t>8*3,4+4*3,4+6*0,3</t>
  </si>
  <si>
    <t xml:space="preserve"> 953996142</t>
  </si>
  <si>
    <t xml:space="preserve">Príslušenstvo k zateplovaciemu systému, rohový PVC profil s odkvapničkou a integrovanou tkaninou - PVC 100x100 nepriznaný vo fasáde </t>
  </si>
  <si>
    <t>1*3+1,5*4+1,4+0,6*3+1,2+1,8+2,8</t>
  </si>
  <si>
    <t>19,5+15,75+19,5+15,75</t>
  </si>
  <si>
    <t xml:space="preserve"> 916561111</t>
  </si>
  <si>
    <t xml:space="preserve">Osadenie záhon. obrubníka betón., do lôžka z bet. pros. tr. C 10/12,5 s bočnou oporou </t>
  </si>
  <si>
    <t>0,6+0,625+0,6+0,6+5,95+0,6+0,6+18+0,6+0,67+0,6+0,6+3,5+10,5+0,6</t>
  </si>
  <si>
    <t xml:space="preserve"> 5921954660</t>
  </si>
  <si>
    <t>OBRUBNÍK PARKOVÝ 100x20x5 cm SIVY</t>
  </si>
  <si>
    <t xml:space="preserve"> 918101111</t>
  </si>
  <si>
    <t>Lôžko pod obrub., krajníky alebo obruby z dlažob. kociek z betónu prostého tr. C 10/12,5</t>
  </si>
  <si>
    <t>44,645*0,1*0,15</t>
  </si>
  <si>
    <t xml:space="preserve"> 917461111</t>
  </si>
  <si>
    <t>Osadenie orubníka stojatého s bočnou oporou z betónu prosteho C 10/12, 5 do lôžka</t>
  </si>
  <si>
    <t>"obubník pri príjazdovej ceste</t>
  </si>
  <si>
    <t>11+2,5+5,1+22,8+2,2+2,2+22,8</t>
  </si>
  <si>
    <t xml:space="preserve"> 5921954390</t>
  </si>
  <si>
    <t>OBRUBNÍK CESTNÝ 100x26x15 cm</t>
  </si>
  <si>
    <t>68,6*0,15*0,15</t>
  </si>
  <si>
    <t xml:space="preserve"> 998011001</t>
  </si>
  <si>
    <t>Presun hmôt pre budovy JKSO 801, 803,812,zvislá konštr.z tehál,tvárnic,z kovu výšky do 6 m</t>
  </si>
  <si>
    <t>711/A 1</t>
  </si>
  <si>
    <t xml:space="preserve"> 711111001</t>
  </si>
  <si>
    <t>Izolácia proti zemnej vlhkosti vodorovná penetračným náterom za studena</t>
  </si>
  <si>
    <t xml:space="preserve">"vodorovná časť </t>
  </si>
  <si>
    <t>10,2*4,4+9,2*2,85+13,7*6,7+4,1*5,75+1*2,85+3,5*7,25</t>
  </si>
  <si>
    <t xml:space="preserve"> 711112001</t>
  </si>
  <si>
    <t>Izolácia proti zemnej vlhkosti zvislá penetračným náterom za studena</t>
  </si>
  <si>
    <t>"zvislá časť</t>
  </si>
  <si>
    <t>(17,8+13,95+17,8+13,95+2*1)*0,25</t>
  </si>
  <si>
    <t>S/S10</t>
  </si>
  <si>
    <t xml:space="preserve"> 1116315000</t>
  </si>
  <si>
    <t>Lak asfaltový ALP-PENETRAL v sudoch</t>
  </si>
  <si>
    <t>"spotreba 1,5 kg/m2</t>
  </si>
  <si>
    <t>(214,69+16,375)*0,0015</t>
  </si>
  <si>
    <t xml:space="preserve"> 711141559</t>
  </si>
  <si>
    <t>Izolácia proti zemnej vlhkosti a tlakovej vode vodorovná NAIP pritavením</t>
  </si>
  <si>
    <t>"vodorovná plocha</t>
  </si>
  <si>
    <t>"2 vrstva pod obvodové a nosné steny</t>
  </si>
  <si>
    <t>(10,2+3,5+1,3+1,3+4,1+17,8+6,1+7,25+3,8+2,85+6,1+5,15)*0,5</t>
  </si>
  <si>
    <t xml:space="preserve"> 711142559</t>
  </si>
  <si>
    <t>Izolácia proti zemnej vlhkosti a tlakovej vode zvislá NAIP pritavením</t>
  </si>
  <si>
    <t xml:space="preserve"> 6283221000</t>
  </si>
  <si>
    <t>Pásy ťažké asfaltové napr. Bitalbit</t>
  </si>
  <si>
    <t>(249,415+16,375)*1,15</t>
  </si>
  <si>
    <t xml:space="preserve"> 711142101</t>
  </si>
  <si>
    <t>Izolácia proti zemnej vlhkosti nopová fólia  + ukončovacia lišta na nopovú fóliu - ochrana tepelnej izolácie pod úrovňou terénu</t>
  </si>
  <si>
    <t>(0,105+10,2+0,105+0,105+8,2+0,055+17,5+0,105+0,105+6,7+0,105+0,105+3,5+7,25+0,105)*0,75</t>
  </si>
  <si>
    <t xml:space="preserve"> 998711101</t>
  </si>
  <si>
    <t>Presun hmôt pre izoláciu proti vode v objektoch výšky do 6 m</t>
  </si>
  <si>
    <t>713/A 1</t>
  </si>
  <si>
    <t xml:space="preserve"> 713111125</t>
  </si>
  <si>
    <t xml:space="preserve">Montáž tepelnej izolácie do prekladov </t>
  </si>
  <si>
    <t>"nad otvorom pre garážové vráta</t>
  </si>
  <si>
    <t>(0,3+3+0,3)*0,25</t>
  </si>
  <si>
    <t>"nad otvorov v obyvacej izme</t>
  </si>
  <si>
    <t>(0,3+2,8+0,3)*0,25</t>
  </si>
  <si>
    <t>S/S20</t>
  </si>
  <si>
    <t xml:space="preserve"> 2837650030</t>
  </si>
  <si>
    <t>Extrudovaný polystyrén XPS hrúbka 50mm</t>
  </si>
  <si>
    <t>1,75*1,05</t>
  </si>
  <si>
    <t xml:space="preserve"> 713121121</t>
  </si>
  <si>
    <t>Montáž tepelnej izolácie pásmi podláh, dvojvrstvová (izolácia podlahy)</t>
  </si>
  <si>
    <t>3,58+3,35+12,84+2,8+19,05+12,9+12,9+8,6+2,55+4,5+5,32+11,34+9,44+4,68+29,8+10,64+1,37+1,15*2,85</t>
  </si>
  <si>
    <t xml:space="preserve"> 2837653442</t>
  </si>
  <si>
    <t>tepelná izolácia podlahy napr. polystyrén EPS 150S hrúbka 100 mm</t>
  </si>
  <si>
    <t>158,938*1,03</t>
  </si>
  <si>
    <t xml:space="preserve"> 2837653440</t>
  </si>
  <si>
    <t>tepelná izolácia podlahy napr. polystyrén EPS 150S hrúbka 50 mm</t>
  </si>
  <si>
    <t xml:space="preserve"> 713120010</t>
  </si>
  <si>
    <t>Zakrytie tepelnej podlahovej izolácie fóliou</t>
  </si>
  <si>
    <t xml:space="preserve"> 2830010400</t>
  </si>
  <si>
    <t>Parozábrana - fólia  PE hrúbka 0,2 mm - separačná fólia</t>
  </si>
  <si>
    <t>158,938*1,15</t>
  </si>
  <si>
    <t xml:space="preserve"> 713111121</t>
  </si>
  <si>
    <t>Montáž tepelnej izolácie pásmi stropov, rovným spodkom s úpravou viazacím</t>
  </si>
  <si>
    <t>"horná vrstva</t>
  </si>
  <si>
    <t>10,5*7,25+14*7+4*5,95</t>
  </si>
  <si>
    <t>"spodná vrstva</t>
  </si>
  <si>
    <t>9,6*7,25+13,1*6,1+3,7*5,15</t>
  </si>
  <si>
    <t xml:space="preserve"> 6313670586</t>
  </si>
  <si>
    <t>Kamenná vlna napr. isover orsik hrúbka 200 mm</t>
  </si>
  <si>
    <t>"stratné 2%</t>
  </si>
  <si>
    <t>366,49*1,02</t>
  </si>
  <si>
    <t>713/A 5</t>
  </si>
  <si>
    <t xml:space="preserve"> 998713101</t>
  </si>
  <si>
    <t>Presun hmôt pre izolácie tepelné v objektoch výšky do 6 m</t>
  </si>
  <si>
    <t>R/01</t>
  </si>
  <si>
    <t xml:space="preserve"> R72100001</t>
  </si>
  <si>
    <t>Kanalizácia komplet, včetne prípojky "odhadovaná cena"</t>
  </si>
  <si>
    <t xml:space="preserve"> R72200001</t>
  </si>
  <si>
    <t>Vodovod komplet, včetne prípojky  "odhadovaná cena"</t>
  </si>
  <si>
    <t xml:space="preserve"> R72500001</t>
  </si>
  <si>
    <t>Dodávka a montáž zariaďovacích predmetov a sanity "odhadovaná cena"</t>
  </si>
  <si>
    <t xml:space="preserve"> R73100001</t>
  </si>
  <si>
    <t>Dodávka a montáž vykurovania komplet "viď. samostatný výkaz" rozvody + zariadenie technickej miestnosti - odhad</t>
  </si>
  <si>
    <t>762/A 1</t>
  </si>
  <si>
    <t xml:space="preserve"> R76200001</t>
  </si>
  <si>
    <t>Výroba priehradových väzníkov pre strešnú konštrukciu</t>
  </si>
  <si>
    <t xml:space="preserve"> R76200002</t>
  </si>
  <si>
    <t>Dodanie kotviacich prvkov</t>
  </si>
  <si>
    <t xml:space="preserve"> R76200003</t>
  </si>
  <si>
    <t>Dodanie na stavbu/ doprava priehradových väzníkov</t>
  </si>
  <si>
    <t xml:space="preserve"> R76200004</t>
  </si>
  <si>
    <t>Montáž konštrukcie krovu z priehradových väzníkov včetne žeriavu a pomocných drevených konštrukcií</t>
  </si>
  <si>
    <t xml:space="preserve"> 762342203</t>
  </si>
  <si>
    <t>Montáž debnenia a latovania štítových odkvapových ríms pri vzdialenosti lát 220-360 mm</t>
  </si>
  <si>
    <t>"plocha strechy</t>
  </si>
  <si>
    <t>279,93</t>
  </si>
  <si>
    <t xml:space="preserve"> 762342210</t>
  </si>
  <si>
    <t>Montáž debnenia a latovania štítových odkvapových ríms - kontralaty rozpon 80-120 cm</t>
  </si>
  <si>
    <t>S/S80</t>
  </si>
  <si>
    <t xml:space="preserve"> 6051501800</t>
  </si>
  <si>
    <t>Dodanie latovania prierez podľa projektovej dokumentácie, smrekové drevo</t>
  </si>
  <si>
    <t>279,93*5,5*0,04*0,05</t>
  </si>
  <si>
    <t xml:space="preserve"> 762395000</t>
  </si>
  <si>
    <t>Spojovacie a ochranné prostriedky  pre viazané konštrukcie krovov, debnenie a laťovanie, nadstrešné konštr., spádové kliny - svorky, dosky, klince, pásová oceľ, vruty, impregnácia</t>
  </si>
  <si>
    <t xml:space="preserve"> 762823112</t>
  </si>
  <si>
    <t>Montáž roštu z hraneného reziva včítane trámových výmen prierezovej plochy do 120 cm2 (altrnatíva SDK konštrukcia)</t>
  </si>
  <si>
    <t>"Montáž podvesenia na drevenú konštrukciu väzníkového krovu</t>
  </si>
  <si>
    <t>(3,58+3,35+12,84+2,8+19,05+12,9+12,9+8,6+2,55+4,5+5,32+11,34+9,44+4,68+29,8+10,64+1,37)*3</t>
  </si>
  <si>
    <t xml:space="preserve"> 6051512600</t>
  </si>
  <si>
    <t>Dodanie reziva na rošt - fošňa 60/200mm, (alternatíva SDK konštrukcia)</t>
  </si>
  <si>
    <t>466,98*0,06*0,2*1,05</t>
  </si>
  <si>
    <t xml:space="preserve"> 762895000</t>
  </si>
  <si>
    <t>Spojovacie a ochranné prostriedky pre záklop, stropnice, podbíjanie - klince, svorky, impregnácie</t>
  </si>
  <si>
    <t xml:space="preserve"> 762421305</t>
  </si>
  <si>
    <t>Obloženie stropov alebo debnenie strešných podhľadov z dosiek OSB hrúbky 22 mm skrutkovaných "na skryto"</t>
  </si>
  <si>
    <t>"montáž strešného podhľadu vrátane pomocnej drevenej konštrukcie</t>
  </si>
  <si>
    <t xml:space="preserve"> 762526110</t>
  </si>
  <si>
    <t>Položenie vankúšov pod podlahy osovej vzdialenosti do 650 mm (rošt pod terasové dosky)</t>
  </si>
  <si>
    <t>Dodanie reziva na rošt pod terasovinu</t>
  </si>
  <si>
    <t>25,375*4*0,05*0,15</t>
  </si>
  <si>
    <t xml:space="preserve"> 762524104</t>
  </si>
  <si>
    <t>Položenie podláh hobľovaných na pero a drážku z dosiek a fošien</t>
  </si>
  <si>
    <t>"montáž drevenej terasoviny na terasu</t>
  </si>
  <si>
    <t>3,5*7,25</t>
  </si>
  <si>
    <t>P/PC</t>
  </si>
  <si>
    <t xml:space="preserve"> mat762525104</t>
  </si>
  <si>
    <t>Dodanie terasových dosiek včetne povrchovej úpravy</t>
  </si>
  <si>
    <t>25,375*1,05</t>
  </si>
  <si>
    <t>Spojovacie a ochranné prostriedky terasu</t>
  </si>
  <si>
    <t>0,761+26,644*0,03</t>
  </si>
  <si>
    <t xml:space="preserve"> 998762102</t>
  </si>
  <si>
    <t>Presun hmôt pre konštrukcie tesárske v objektoch výšky do 12 m</t>
  </si>
  <si>
    <t>763/A 2</t>
  </si>
  <si>
    <t xml:space="preserve"> 763133220</t>
  </si>
  <si>
    <t>SDK podhľad zavesená nosná kca ocel profil CD a UD (inštalačná medzera) dosky napr. GKF hr. 12,5 mm včetne parozábrany</t>
  </si>
  <si>
    <t>"1.01</t>
  </si>
  <si>
    <t>3,58</t>
  </si>
  <si>
    <t>"1.02</t>
  </si>
  <si>
    <t>3,35</t>
  </si>
  <si>
    <t>"1.03</t>
  </si>
  <si>
    <t>12,84</t>
  </si>
  <si>
    <t>"1.06</t>
  </si>
  <si>
    <t>12,9</t>
  </si>
  <si>
    <t>"1.07</t>
  </si>
  <si>
    <t>"1.09</t>
  </si>
  <si>
    <t>2,55</t>
  </si>
  <si>
    <t>"1.11</t>
  </si>
  <si>
    <t>5,32</t>
  </si>
  <si>
    <t>"1.12</t>
  </si>
  <si>
    <t>11,34</t>
  </si>
  <si>
    <t>"1.13</t>
  </si>
  <si>
    <t>9,44</t>
  </si>
  <si>
    <t>"1.15</t>
  </si>
  <si>
    <t>29,8</t>
  </si>
  <si>
    <t>"1.17</t>
  </si>
  <si>
    <t>1,37</t>
  </si>
  <si>
    <t xml:space="preserve"> 763133420</t>
  </si>
  <si>
    <t>SDK podhľad zavesená nosná kca ocel profil CD a UD (inštalačná medzera) dosky napr. GKFI hr. 12,5 mm včetne parozábrany</t>
  </si>
  <si>
    <t>"1.04</t>
  </si>
  <si>
    <t>2,8</t>
  </si>
  <si>
    <t>"1.05</t>
  </si>
  <si>
    <t>19,05</t>
  </si>
  <si>
    <t>"1.08</t>
  </si>
  <si>
    <t>8,6</t>
  </si>
  <si>
    <t>"1.10</t>
  </si>
  <si>
    <t>4,5</t>
  </si>
  <si>
    <t>"1.14</t>
  </si>
  <si>
    <t>4,68</t>
  </si>
  <si>
    <t>"1.16</t>
  </si>
  <si>
    <t>10,64</t>
  </si>
  <si>
    <t>763/A 1</t>
  </si>
  <si>
    <t xml:space="preserve"> 998763101</t>
  </si>
  <si>
    <t>Presun hmôt pre drevostavby v objektoch výšky do 12 m</t>
  </si>
  <si>
    <t>764/A 6</t>
  </si>
  <si>
    <t xml:space="preserve"> 764711115</t>
  </si>
  <si>
    <t>Oplechovanie parapetov rš 330 mm (farebný pozink, farebný hliník...)</t>
  </si>
  <si>
    <t>1*3+1,5*4+1,2+0,6*3+1,8+2,8</t>
  </si>
  <si>
    <t xml:space="preserve"> 764731115</t>
  </si>
  <si>
    <t>Oplechovanie komínového telesa s dvojitou drážkou</t>
  </si>
  <si>
    <t>sub</t>
  </si>
  <si>
    <t>764/A 1</t>
  </si>
  <si>
    <t xml:space="preserve"> 764359301</t>
  </si>
  <si>
    <t>Montáž pododkvapového polkruhového žľabu z Pz plechu rš. 200 - 400 mm</t>
  </si>
  <si>
    <t>"D - dažďový žlab</t>
  </si>
  <si>
    <t>71,7</t>
  </si>
  <si>
    <t>S/S50</t>
  </si>
  <si>
    <t xml:space="preserve"> 5534414960</t>
  </si>
  <si>
    <t>Odkvapové systémy -  pz. farb., žľab pododkvapový, r.š. 330 mm, č. Z 33 PZf</t>
  </si>
  <si>
    <t xml:space="preserve"> 5534415190</t>
  </si>
  <si>
    <t>Odkvapové systémy -  pz. farb., roh lisovaný r.š. 330 mm, A-vonkajší, I-vnútorný, č. RA 33, RI 33 PZf</t>
  </si>
  <si>
    <t xml:space="preserve"> 764359341</t>
  </si>
  <si>
    <t>Montáž háku pododkvapového polkruhového žľabu z Pz plechu rš. 200 - 400 mm</t>
  </si>
  <si>
    <t>ks</t>
  </si>
  <si>
    <t xml:space="preserve"> 5534415120</t>
  </si>
  <si>
    <t>Odkvapové systémy -  pz. farb., hák s prelisom, r.š. 330 mm, predĺžený + 5 cm, č. HP 33/550 30/5 PZf</t>
  </si>
  <si>
    <t xml:space="preserve"> 764359381</t>
  </si>
  <si>
    <t>Montáž žľabového kónického kotlíka pre rúry do D 150 mm</t>
  </si>
  <si>
    <t xml:space="preserve"> 5534415340</t>
  </si>
  <si>
    <t>Odkvapové systémy - pz. farb., kotlík lisovaný 330/100 mm - zváraný, č. KL 33/100 PZf</t>
  </si>
  <si>
    <t xml:space="preserve"> 764752132</t>
  </si>
  <si>
    <t xml:space="preserve">Montáž kolena odtokovej rúry </t>
  </si>
  <si>
    <t xml:space="preserve"> 5534415660</t>
  </si>
  <si>
    <t>Odkvapové systémy - pz. farb., koleno lisované, priemer 100 mm, č. K 100 / 72° PZf</t>
  </si>
  <si>
    <t xml:space="preserve"> 764752111</t>
  </si>
  <si>
    <t>Montáž kruhovej odtokovej rúry rovnej D 100 mm</t>
  </si>
  <si>
    <t xml:space="preserve"> 5534415050</t>
  </si>
  <si>
    <t>Odkvapové systémy - pz. farb., zvodová rúra, priemer 100 mm, č. ZR 100 PZf</t>
  </si>
  <si>
    <t xml:space="preserve"> 5534415840</t>
  </si>
  <si>
    <t>Odkvapové systémy - pz. farb., objímka lisovaná, priemer 100 mm, hrot 200 mm, č. OD 100 PZf</t>
  </si>
  <si>
    <t>764/A 7</t>
  </si>
  <si>
    <t xml:space="preserve"> 998764101</t>
  </si>
  <si>
    <t>Presun hmôt pre konštrukcie klampiarske v objektoch výšky do 6 m</t>
  </si>
  <si>
    <t>765/A 1</t>
  </si>
  <si>
    <t xml:space="preserve"> 765901345</t>
  </si>
  <si>
    <t>Poistná hydroizolačná fólia napr. Universal 2S Resistant položená na krokvy v strechách so sklonom od 22° do 45°</t>
  </si>
  <si>
    <t>"viď výkres strechy</t>
  </si>
  <si>
    <t xml:space="preserve"> 765331205</t>
  </si>
  <si>
    <t>Betónová krytina napr. Bramac Klasik, zložitých striech, sklon od 22° do 35°</t>
  </si>
  <si>
    <t xml:space="preserve"> 765331748</t>
  </si>
  <si>
    <t xml:space="preserve">Dodávka a montáž odkvapovej hrany </t>
  </si>
  <si>
    <t xml:space="preserve"> 765331404</t>
  </si>
  <si>
    <t>Hrebeň s vetracím pásom napr. Metalroll striech so sklonom od 22° do 45°</t>
  </si>
  <si>
    <t>1,375+1,5+4</t>
  </si>
  <si>
    <t xml:space="preserve"> 765331454</t>
  </si>
  <si>
    <t>Nárožie s vetracím pásom napr. Metalroll striech so sklonom od 22° do 45°</t>
  </si>
  <si>
    <t>10,25+10,25+4,05+4,85+6,175+6,175+5,4+5,4</t>
  </si>
  <si>
    <t xml:space="preserve"> 765331734</t>
  </si>
  <si>
    <t>Úžľabie z hliníkového pásu úžľabia šírky 500 mm</t>
  </si>
  <si>
    <t>6,175+5,4</t>
  </si>
  <si>
    <t xml:space="preserve"> 765331841</t>
  </si>
  <si>
    <t xml:space="preserve">Lemovanie komína tesniacim prvkom </t>
  </si>
  <si>
    <t>0,55+0,7+0,5+0,7</t>
  </si>
  <si>
    <t xml:space="preserve"> 998765102</t>
  </si>
  <si>
    <t>Presun hmôt pre tvrdé krytiny v objektoch výšky nad 6 do 12 m</t>
  </si>
  <si>
    <t>766/A 1</t>
  </si>
  <si>
    <t xml:space="preserve"> 766701111</t>
  </si>
  <si>
    <t>Montáž rámovej zárubne pre jednokrídlové dvere 600 x 1970 mm</t>
  </si>
  <si>
    <t xml:space="preserve"> 766701112</t>
  </si>
  <si>
    <t>Montáž zárubní rámových pre dvere jednokrídlové rozmeru 700x1970 mm</t>
  </si>
  <si>
    <t xml:space="preserve"> 766701113</t>
  </si>
  <si>
    <t>Montáž zárubní rámových pre dvere jednokrídlové rozmeru 800x1970 mm</t>
  </si>
  <si>
    <t xml:space="preserve"> 6117103146</t>
  </si>
  <si>
    <t>Zárubňa vnútorná, normal, dýha, hrúbka steny do 17 cm, š.60, 70, 80, 90cm</t>
  </si>
  <si>
    <t xml:space="preserve"> 766669111</t>
  </si>
  <si>
    <t>Montáž dverných krídiel kompletiz., dokovanie závesu na univerzálnu zárubňu pre dvere jednokrídlové</t>
  </si>
  <si>
    <t xml:space="preserve"> 6117103128</t>
  </si>
  <si>
    <t>Dvere  vnútorné, dyhované M10, plné, DTD, š.60, 70, 80, 90cm/</t>
  </si>
  <si>
    <t xml:space="preserve"> R76600001</t>
  </si>
  <si>
    <t>D+M posuvných dverí (komplet) - jednokrídlových 800*1970mm</t>
  </si>
  <si>
    <t xml:space="preserve"> 998766101</t>
  </si>
  <si>
    <t>Presun hmot pre konštrukcie stolárske v objektoch výšky do 6 m</t>
  </si>
  <si>
    <t>767/A 3</t>
  </si>
  <si>
    <t xml:space="preserve"> 767616111</t>
  </si>
  <si>
    <t>Montáž okien z plastových profilov</t>
  </si>
  <si>
    <t>1*2,27*2</t>
  </si>
  <si>
    <t>1*2,27*1</t>
  </si>
  <si>
    <t>1,5*1,27*1</t>
  </si>
  <si>
    <t>0,6*0,6*1</t>
  </si>
  <si>
    <t>1,5*0,6*1</t>
  </si>
  <si>
    <t>1,5*1,37*2</t>
  </si>
  <si>
    <t>1,2*0,6*1</t>
  </si>
  <si>
    <t>0,6*1,37*1</t>
  </si>
  <si>
    <t>0,6*2,27*1</t>
  </si>
  <si>
    <t>1,8*2,27*1</t>
  </si>
  <si>
    <t>2,8*2,27*1</t>
  </si>
  <si>
    <t>1,4*2,27*1</t>
  </si>
  <si>
    <t xml:space="preserve"> pc7670001</t>
  </si>
  <si>
    <t>Dodávka okna, jednokrídlové, výklopné, rozmer 1000x2270mm (upresniť v realizačnom projekte)</t>
  </si>
  <si>
    <t xml:space="preserve"> pc7670002</t>
  </si>
  <si>
    <t>Dodávka okna, jednokrídlové, otváravo výklopné, rozmer 1000x2270mm (upresniť v realizačnom projekte)</t>
  </si>
  <si>
    <t xml:space="preserve"> pc7670003</t>
  </si>
  <si>
    <t>Dodávka okna, jednokrídlové, otváravo výklopné, rozmer 1500x1270mm (upresniť v realizačnom projekte)</t>
  </si>
  <si>
    <t xml:space="preserve"> pc7670004</t>
  </si>
  <si>
    <t>Dodávka okna, jednokrídlové, orváravo výklopné, rozmer 600*600mm (upresniť v realizačnom projekte)</t>
  </si>
  <si>
    <t xml:space="preserve"> pc7670005</t>
  </si>
  <si>
    <t>Dodávka okna, jednokrídlové, otváravo výklopné, rozmer 1500x600mm (upresniť v realizačnom projekte)</t>
  </si>
  <si>
    <t xml:space="preserve"> pc7670006</t>
  </si>
  <si>
    <t>Dodávka okna, dvojkrídlové, otváravé + otváravo výklopné, rozmer 1500*1370mm (upresniť v realizačnom projekte)</t>
  </si>
  <si>
    <t xml:space="preserve"> pc7670007</t>
  </si>
  <si>
    <t>Dodávka okna, jednokrídlové, výklopné, rozmer 1200x600mm (upresniť v realizačnom projekte)</t>
  </si>
  <si>
    <t xml:space="preserve"> pc7670008</t>
  </si>
  <si>
    <t>Dodávka okna, jednokrídlové, otváravo výklopné, rozmer 600*1370mm (upresniť v realizačnom projekte)</t>
  </si>
  <si>
    <t xml:space="preserve"> pc7670009</t>
  </si>
  <si>
    <t>Dodávka okna, jednokrídlové, otváravo výklopné, rozmer 600*2270mm (upresniť v realizačnom projekte)</t>
  </si>
  <si>
    <t xml:space="preserve"> pc7670010</t>
  </si>
  <si>
    <t>Dodávka okna, dvojkrídlové, fix + otváravo výklopné, rozmer 1800x2270mm (upresniť v realizačnom projekte)</t>
  </si>
  <si>
    <t xml:space="preserve"> pc7670011</t>
  </si>
  <si>
    <t>Dodávka okna, dvojkrídlové, fix + otváravo výklopné, rozmer 2800x2270mm (upresniť v realizačnom projekte)</t>
  </si>
  <si>
    <t xml:space="preserve"> pc7670012</t>
  </si>
  <si>
    <t>Dodávka vstupných dverí, rozmer 1400x2270mm (upresniť v realizačnom projekte)</t>
  </si>
  <si>
    <t xml:space="preserve"> R76700201</t>
  </si>
  <si>
    <t>Dodávka + montáž stropného výlezu 1200x700mm</t>
  </si>
  <si>
    <t>767/A 1</t>
  </si>
  <si>
    <t xml:space="preserve"> 767330003</t>
  </si>
  <si>
    <t>Svetlovod tubusový zabudovaný v šikmej streche</t>
  </si>
  <si>
    <t xml:space="preserve"> 6113903234</t>
  </si>
  <si>
    <t>Svetlovod do šikmých striech, pre plochú strešnú krytinu včetne príslušenstva</t>
  </si>
  <si>
    <t xml:space="preserve"> R76700203</t>
  </si>
  <si>
    <t>Dodávka a montáž garážových vrát (rozmer otovru 3000x2370mm)</t>
  </si>
  <si>
    <t xml:space="preserve"> 998767201</t>
  </si>
  <si>
    <t>Presun hmôt pre kovové stavebné doplnkové konštrukcie v objektoch výšky do 6 m</t>
  </si>
  <si>
    <t xml:space="preserve"> %</t>
  </si>
  <si>
    <t>771/A 1</t>
  </si>
  <si>
    <t xml:space="preserve"> 771415112</t>
  </si>
  <si>
    <t>Montáž sokla rovného výšky 7,5 cm z keramických obkladačiek porovinových 30 x 7,5 cm do tmelu</t>
  </si>
  <si>
    <t>2,17+1,65+2,17+1,65+0,25+0,25-1,4-0,8</t>
  </si>
  <si>
    <t>1,6+3+1,6+3-0,8</t>
  </si>
  <si>
    <t>2,8+3,8+2,8-0,6</t>
  </si>
  <si>
    <t>1,65+0,83+1,65+0,83-0,6</t>
  </si>
  <si>
    <t>"vstup</t>
  </si>
  <si>
    <t>1,15+2,55+1,15-1,4</t>
  </si>
  <si>
    <t xml:space="preserve"> 5976498050</t>
  </si>
  <si>
    <t>Dlaždice keramické /cena v závislosti od výberu/</t>
  </si>
  <si>
    <t>30,95*0,08*1,05</t>
  </si>
  <si>
    <t xml:space="preserve"> 771575208x</t>
  </si>
  <si>
    <t>Montáž podláh z dlaždíc keram. ukladanie do tmelu bez povrchovej úpravy alebo glaz., reliéf. 300x300 mm</t>
  </si>
  <si>
    <t>1,15*2,55</t>
  </si>
  <si>
    <t>39,102*1,03</t>
  </si>
  <si>
    <t>S/S60</t>
  </si>
  <si>
    <t xml:space="preserve"> 5856051275</t>
  </si>
  <si>
    <t>Špeciálne lepidlo C2T - na lepenie dlažby</t>
  </si>
  <si>
    <t>kg</t>
  </si>
  <si>
    <t>"spotreba 6,5 kg/m2</t>
  </si>
  <si>
    <t>(30,95*0,08+39,102)*6,5</t>
  </si>
  <si>
    <t xml:space="preserve"> 5856111950</t>
  </si>
  <si>
    <t xml:space="preserve">Škárovacia hmota </t>
  </si>
  <si>
    <t>"spotreba 0,25 kg/m2</t>
  </si>
  <si>
    <t>(30,95*0,08+39,102)*0,25</t>
  </si>
  <si>
    <t xml:space="preserve"> 998771101</t>
  </si>
  <si>
    <t>Presun hmôt pre podlahy z dlaždíc v objektoch výšky do 6m</t>
  </si>
  <si>
    <t>775/A 1</t>
  </si>
  <si>
    <t xml:space="preserve"> 775551210</t>
  </si>
  <si>
    <t>Zhotovenie parketovej podlahy s podložkou, parozábranou a s olištovaním,laminované tabule 1286x194 mm</t>
  </si>
  <si>
    <t xml:space="preserve"> 2837712000</t>
  </si>
  <si>
    <t>Podložka pod plávajúcu podlahu biela hr. 2mm</t>
  </si>
  <si>
    <t>100,44*1,05</t>
  </si>
  <si>
    <t xml:space="preserve"> 6119800902</t>
  </si>
  <si>
    <t>Laminátové parkety, /cena v závislosti od výberu/</t>
  </si>
  <si>
    <t>S/S30</t>
  </si>
  <si>
    <t xml:space="preserve"> 3410300937</t>
  </si>
  <si>
    <t>Lišta podlahová k laminátovej podlahe</t>
  </si>
  <si>
    <t>2,7+1,2+3,3-0,8*2-0,7</t>
  </si>
  <si>
    <t>8,3+1,65+8,3+1,65+0,45*2-0,7*3-0,8*5</t>
  </si>
  <si>
    <t>3+4,3+3+4,3-0,8</t>
  </si>
  <si>
    <t>1,7+1,5+1,7+1,5-0,7</t>
  </si>
  <si>
    <t>2,05+2,8+2,05+1,9-0,7</t>
  </si>
  <si>
    <t>2,8+4,05+1,9+4,05-0,8</t>
  </si>
  <si>
    <t>3,7+2,55+3,7+2,55-0,8</t>
  </si>
  <si>
    <t>5,6+4,4+6,8</t>
  </si>
  <si>
    <t>101,5*1,03</t>
  </si>
  <si>
    <t xml:space="preserve"> 998775101</t>
  </si>
  <si>
    <t>Presun hmôt pre podlahy vlysové a parketové v objektoch výšky do 6 m</t>
  </si>
  <si>
    <t>771/A 2</t>
  </si>
  <si>
    <t xml:space="preserve"> 781445208</t>
  </si>
  <si>
    <t>Montáž obkladov stien z obkladačiek hutných, keramických do tmelu flex</t>
  </si>
  <si>
    <t>(1,7+1,65+1,7+1,65-0,7)*1,5</t>
  </si>
  <si>
    <t>(2+4,3+2+4,3)*2,1-0,7*1,97</t>
  </si>
  <si>
    <t>(1,7+2,65+1,7+2,65)*2,1-0,7*1,97</t>
  </si>
  <si>
    <t xml:space="preserve"> 5976574000</t>
  </si>
  <si>
    <t>Obkladačky keramické glazované /cena v závislosti od výberu/</t>
  </si>
  <si>
    <t>50,972*1,03</t>
  </si>
  <si>
    <t>Špeciálne lepidlo C2T - flexibilné lepidlo na lepenie keramického obkladu/</t>
  </si>
  <si>
    <t>50,972*6,5</t>
  </si>
  <si>
    <t>50,972*0,25</t>
  </si>
  <si>
    <t xml:space="preserve"> 998781101</t>
  </si>
  <si>
    <t>Presun hmôt pre obklady keramické v objektoch výšky do 6 m</t>
  </si>
  <si>
    <t>782/A 2</t>
  </si>
  <si>
    <t xml:space="preserve"> 782131140</t>
  </si>
  <si>
    <t>Montáž obkladov stien pravouhl. doskami z mäkkých kameňov s lícom rovným, hr. do 50 mm</t>
  </si>
  <si>
    <t>2,5*2,6</t>
  </si>
  <si>
    <t>-1*2,25*2</t>
  </si>
  <si>
    <t>(2,25+1)*0,2*2</t>
  </si>
  <si>
    <t>(1+2,55+1)*2,6</t>
  </si>
  <si>
    <t>-1,4*2,25</t>
  </si>
  <si>
    <t>(2,25+1,4+2,25)*0,2</t>
  </si>
  <si>
    <t>(3,25+1,65)*2,6</t>
  </si>
  <si>
    <t>-1*2,25</t>
  </si>
  <si>
    <t>-0,6*2,25</t>
  </si>
  <si>
    <t>(2,25+1+2,25+2,25)*0,2</t>
  </si>
  <si>
    <t>(2,25+0,6+2,25)*0,2</t>
  </si>
  <si>
    <t>"sokel</t>
  </si>
  <si>
    <t>(10,5+4,4+5,95+18+7)*0,3</t>
  </si>
  <si>
    <t>"stĺp na terase</t>
  </si>
  <si>
    <t xml:space="preserve"> pc7820001</t>
  </si>
  <si>
    <t>Dodanie kamenného obkladu na fasádu</t>
  </si>
  <si>
    <t>"stratné 5%</t>
  </si>
  <si>
    <t>43,305*1,05</t>
  </si>
  <si>
    <t>Špeciálne lepidlo C2T - flexibilné lepidlo na lepenie kamenného obkladu/</t>
  </si>
  <si>
    <t>"spotreba 7 kg/m2</t>
  </si>
  <si>
    <t>43,305*7</t>
  </si>
  <si>
    <t xml:space="preserve"> 998782102</t>
  </si>
  <si>
    <t>Presun hmôt pre kamenné obklady v objektoch výšky nad 6 do 12 m</t>
  </si>
  <si>
    <t>783/A 1</t>
  </si>
  <si>
    <t xml:space="preserve"> 783800030</t>
  </si>
  <si>
    <t>Hydrofóbny náter betónového poteru (1.05 - garáž)</t>
  </si>
  <si>
    <t>19,05+(3,7+5,15+3,7+5,15-3)*0,8</t>
  </si>
  <si>
    <t xml:space="preserve"> 783782203</t>
  </si>
  <si>
    <t>Nátery tesárskych konštrukcií povrchová impregnácia Bochemitom QB</t>
  </si>
  <si>
    <t>279,93*5,5*(0,04+0,05+0,04+0,05)</t>
  </si>
  <si>
    <t>466,98*(0,06+0,2+0,06+0,2)</t>
  </si>
  <si>
    <t>25,375*4*(0,05+0,15+0,05+0,15)</t>
  </si>
  <si>
    <t>784/A 1</t>
  </si>
  <si>
    <t xml:space="preserve"> 784412301</t>
  </si>
  <si>
    <t>Penetrácia (príprava podkladu) dvojnás. s obrúsením a presadrovaním v miestnostiach výšky do 3, 80 m</t>
  </si>
  <si>
    <t>"náter stien</t>
  </si>
  <si>
    <t>"náter stropu</t>
  </si>
  <si>
    <t>155,66</t>
  </si>
  <si>
    <t xml:space="preserve"> 784452261</t>
  </si>
  <si>
    <t>Maľby z maliarskych zmesí tekutých Primalex, Superlex, Farmal jednofarebné jednonás. výšky do 3,80 m</t>
  </si>
  <si>
    <t>"dvojnásobne</t>
  </si>
  <si>
    <t>538,618*2</t>
  </si>
  <si>
    <t xml:space="preserve"> 2466200021</t>
  </si>
  <si>
    <t>napr. JUPOL kvalitná akrylátová vnútorná farba, balenie: 15 l</t>
  </si>
  <si>
    <t>"spotreba 0,19 l/m2 pri dvoch vrstvách (1,65kg/l)</t>
  </si>
  <si>
    <t>538,618*0,19*1,65</t>
  </si>
  <si>
    <t xml:space="preserve"> R92100001</t>
  </si>
  <si>
    <t>Dodávka a montáž elektroinštalácie komplet vnútorná elektroinštalácia včetne prípojky "odhadovaná cena"</t>
  </si>
  <si>
    <t xml:space="preserve"> R92100002</t>
  </si>
  <si>
    <t>Dodávka a montáž bleskozvodu, komplet včetne uzemnenia a revíznej správy "odhadovaná cena"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</si>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</sst>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166" fontId="0" fillId="0" borderId="0" xfId="0" applyNumberFormat="1"/>
    <xf numFmtId="166" fontId="4" fillId="0" borderId="0" xfId="0" applyNumberFormat="1" applyFont="1"/>
    <xf numFmtId="0" fontId="0" fillId="0" borderId="0" xfId="0" quotePrefix="1"/>
    <xf numFmtId="0" fontId="11" fillId="0" borderId="91" xfId="0" applyFont="1" applyBorder="1"/>
    <xf numFmtId="164" fontId="11" fillId="0" borderId="91" xfId="0" applyNumberFormat="1" applyFont="1" applyBorder="1"/>
    <xf numFmtId="166" fontId="11" fillId="0" borderId="91" xfId="0" applyNumberFormat="1" applyFont="1" applyBorder="1"/>
    <xf numFmtId="0" fontId="12" fillId="0" borderId="91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2" borderId="91" xfId="0" applyFont="1" applyFill="1" applyBorder="1" applyAlignment="1">
      <alignment horizontal="left"/>
    </xf>
    <xf numFmtId="0" fontId="4" fillId="0" borderId="91" xfId="0" applyFont="1" applyBorder="1" applyAlignment="1">
      <alignment horizontal="left"/>
    </xf>
    <xf numFmtId="3" fontId="5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9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6959'!I910-Rekapitulácia!D7</f>
        <v>0</v>
      </c>
      <c r="C7" s="77">
        <f>'Kryci_list 6959'!J26</f>
        <v>0</v>
      </c>
      <c r="D7" s="77">
        <v>0</v>
      </c>
      <c r="E7" s="77">
        <f>'Kryci_list 6959'!J17</f>
        <v>0</v>
      </c>
      <c r="F7" s="77">
        <v>0</v>
      </c>
      <c r="G7" s="77">
        <f>B7+C7+D7+E7+F7</f>
        <v>0</v>
      </c>
      <c r="K7">
        <f>'SO 6959'!K910</f>
        <v>0</v>
      </c>
      <c r="Q7">
        <v>30.126000000000001</v>
      </c>
    </row>
    <row r="8" spans="1:26" x14ac:dyDescent="0.25">
      <c r="A8" s="187" t="s">
        <v>967</v>
      </c>
      <c r="B8" s="188">
        <f>SUM(B7:B7)</f>
        <v>0</v>
      </c>
      <c r="C8" s="188">
        <f>SUM(C7:C7)</f>
        <v>0</v>
      </c>
      <c r="D8" s="188">
        <f>SUM(D7:D7)</f>
        <v>0</v>
      </c>
      <c r="E8" s="188">
        <f>SUM(E7:E7)</f>
        <v>0</v>
      </c>
      <c r="F8" s="188">
        <f>SUM(F7:F7)</f>
        <v>0</v>
      </c>
      <c r="G8" s="188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5" t="s">
        <v>968</v>
      </c>
      <c r="B9" s="186">
        <f>G8-SUM(Rekapitulácia!K7:'Rekapitulácia'!K7)*1</f>
        <v>0</v>
      </c>
      <c r="C9" s="186"/>
      <c r="D9" s="186"/>
      <c r="E9" s="186"/>
      <c r="F9" s="186"/>
      <c r="G9" s="186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969</v>
      </c>
      <c r="B10" s="183">
        <f>(G8-B9)</f>
        <v>0</v>
      </c>
      <c r="C10" s="183"/>
      <c r="D10" s="183"/>
      <c r="E10" s="183"/>
      <c r="F10" s="183"/>
      <c r="G10" s="183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970</v>
      </c>
      <c r="B11" s="183"/>
      <c r="C11" s="183"/>
      <c r="D11" s="183"/>
      <c r="E11" s="183"/>
      <c r="F11" s="183"/>
      <c r="G11" s="183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4"/>
      <c r="C12" s="184"/>
      <c r="D12" s="184"/>
      <c r="E12" s="184"/>
      <c r="F12" s="184"/>
      <c r="G12" s="184"/>
    </row>
    <row r="13" spans="1:26" x14ac:dyDescent="0.25">
      <c r="A13" s="10"/>
      <c r="B13" s="184"/>
      <c r="C13" s="184"/>
      <c r="D13" s="184"/>
      <c r="E13" s="184"/>
      <c r="F13" s="184"/>
      <c r="G13" s="184"/>
    </row>
    <row r="14" spans="1:26" x14ac:dyDescent="0.25">
      <c r="A14" s="10"/>
      <c r="B14" s="184"/>
      <c r="C14" s="184"/>
      <c r="D14" s="184"/>
      <c r="E14" s="184"/>
      <c r="F14" s="184"/>
      <c r="G14" s="184"/>
    </row>
    <row r="15" spans="1:26" x14ac:dyDescent="0.25">
      <c r="A15" s="10"/>
      <c r="B15" s="184"/>
      <c r="C15" s="184"/>
      <c r="D15" s="184"/>
      <c r="E15" s="184"/>
      <c r="F15" s="184"/>
      <c r="G15" s="184"/>
    </row>
    <row r="16" spans="1:26" x14ac:dyDescent="0.25">
      <c r="A16" s="10"/>
      <c r="B16" s="184"/>
      <c r="C16" s="184"/>
      <c r="D16" s="184"/>
      <c r="E16" s="184"/>
      <c r="F16" s="184"/>
      <c r="G16" s="184"/>
    </row>
    <row r="17" spans="1:7" x14ac:dyDescent="0.25">
      <c r="A17" s="10"/>
      <c r="B17" s="184"/>
      <c r="C17" s="184"/>
      <c r="D17" s="184"/>
      <c r="E17" s="184"/>
      <c r="F17" s="184"/>
      <c r="G17" s="184"/>
    </row>
    <row r="18" spans="1:7" x14ac:dyDescent="0.25">
      <c r="A18" s="10"/>
      <c r="B18" s="184"/>
      <c r="C18" s="184"/>
      <c r="D18" s="184"/>
      <c r="E18" s="184"/>
      <c r="F18" s="184"/>
      <c r="G18" s="184"/>
    </row>
    <row r="19" spans="1:7" x14ac:dyDescent="0.25">
      <c r="A19" s="10"/>
      <c r="B19" s="184"/>
      <c r="C19" s="184"/>
      <c r="D19" s="184"/>
      <c r="E19" s="184"/>
      <c r="F19" s="184"/>
      <c r="G19" s="184"/>
    </row>
    <row r="20" spans="1:7" x14ac:dyDescent="0.25">
      <c r="A20" s="10"/>
      <c r="B20" s="184"/>
      <c r="C20" s="184"/>
      <c r="D20" s="184"/>
      <c r="E20" s="184"/>
      <c r="F20" s="184"/>
      <c r="G20" s="184"/>
    </row>
    <row r="21" spans="1:7" x14ac:dyDescent="0.25">
      <c r="A21" s="10"/>
      <c r="B21" s="184"/>
      <c r="C21" s="184"/>
      <c r="D21" s="184"/>
      <c r="E21" s="184"/>
      <c r="F21" s="184"/>
      <c r="G21" s="184"/>
    </row>
    <row r="22" spans="1:7" x14ac:dyDescent="0.25">
      <c r="A22" s="10"/>
      <c r="B22" s="184"/>
      <c r="C22" s="184"/>
      <c r="D22" s="184"/>
      <c r="E22" s="184"/>
      <c r="F22" s="184"/>
      <c r="G22" s="184"/>
    </row>
    <row r="23" spans="1:7" x14ac:dyDescent="0.25">
      <c r="A23" s="10"/>
      <c r="B23" s="184"/>
      <c r="C23" s="184"/>
      <c r="D23" s="184"/>
      <c r="E23" s="184"/>
      <c r="F23" s="184"/>
      <c r="G23" s="184"/>
    </row>
    <row r="24" spans="1:7" x14ac:dyDescent="0.25">
      <c r="A24" s="10"/>
      <c r="B24" s="184"/>
      <c r="C24" s="184"/>
      <c r="D24" s="184"/>
      <c r="E24" s="184"/>
      <c r="F24" s="184"/>
      <c r="G24" s="184"/>
    </row>
    <row r="25" spans="1:7" x14ac:dyDescent="0.25">
      <c r="A25" s="10"/>
      <c r="B25" s="184"/>
      <c r="C25" s="184"/>
      <c r="D25" s="184"/>
      <c r="E25" s="184"/>
      <c r="F25" s="184"/>
      <c r="G25" s="184"/>
    </row>
    <row r="26" spans="1:7" x14ac:dyDescent="0.25">
      <c r="A26" s="10"/>
      <c r="B26" s="184"/>
      <c r="C26" s="184"/>
      <c r="D26" s="184"/>
      <c r="E26" s="184"/>
      <c r="F26" s="184"/>
      <c r="G26" s="184"/>
    </row>
    <row r="27" spans="1:7" x14ac:dyDescent="0.25">
      <c r="A27" s="10"/>
      <c r="B27" s="184"/>
      <c r="C27" s="184"/>
      <c r="D27" s="184"/>
      <c r="E27" s="184"/>
      <c r="F27" s="184"/>
      <c r="G27" s="184"/>
    </row>
    <row r="28" spans="1:7" x14ac:dyDescent="0.25">
      <c r="A28" s="10"/>
      <c r="B28" s="184"/>
      <c r="C28" s="184"/>
      <c r="D28" s="184"/>
      <c r="E28" s="184"/>
      <c r="F28" s="184"/>
      <c r="G28" s="184"/>
    </row>
    <row r="29" spans="1:7" x14ac:dyDescent="0.25">
      <c r="A29" s="10"/>
      <c r="B29" s="184"/>
      <c r="C29" s="184"/>
      <c r="D29" s="184"/>
      <c r="E29" s="184"/>
      <c r="F29" s="184"/>
      <c r="G29" s="184"/>
    </row>
    <row r="30" spans="1:7" x14ac:dyDescent="0.25">
      <c r="A30" s="10"/>
      <c r="B30" s="184"/>
      <c r="C30" s="184"/>
      <c r="D30" s="184"/>
      <c r="E30" s="184"/>
      <c r="F30" s="184"/>
      <c r="G30" s="184"/>
    </row>
    <row r="31" spans="1:7" x14ac:dyDescent="0.25">
      <c r="A31" s="10"/>
      <c r="B31" s="184"/>
      <c r="C31" s="184"/>
      <c r="D31" s="184"/>
      <c r="E31" s="184"/>
      <c r="F31" s="184"/>
      <c r="G31" s="184"/>
    </row>
    <row r="32" spans="1:7" x14ac:dyDescent="0.25">
      <c r="A32" s="10"/>
      <c r="B32" s="184"/>
      <c r="C32" s="184"/>
      <c r="D32" s="184"/>
      <c r="E32" s="184"/>
      <c r="F32" s="184"/>
      <c r="G32" s="184"/>
    </row>
    <row r="33" spans="1:7" x14ac:dyDescent="0.25">
      <c r="A33" s="10"/>
      <c r="B33" s="184"/>
      <c r="C33" s="184"/>
      <c r="D33" s="184"/>
      <c r="E33" s="184"/>
      <c r="F33" s="184"/>
      <c r="G33" s="184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82"/>
      <c r="C51" s="182"/>
      <c r="D51" s="182"/>
      <c r="E51" s="182"/>
      <c r="F51" s="182"/>
      <c r="G51" s="182"/>
    </row>
    <row r="52" spans="1:7" x14ac:dyDescent="0.25">
      <c r="B52" s="182"/>
      <c r="C52" s="182"/>
      <c r="D52" s="182"/>
      <c r="E52" s="182"/>
      <c r="F52" s="182"/>
      <c r="G52" s="182"/>
    </row>
    <row r="53" spans="1:7" x14ac:dyDescent="0.25">
      <c r="B53" s="182"/>
      <c r="C53" s="182"/>
      <c r="D53" s="182"/>
      <c r="E53" s="182"/>
      <c r="F53" s="182"/>
      <c r="G53" s="182"/>
    </row>
    <row r="54" spans="1:7" x14ac:dyDescent="0.25">
      <c r="B54" s="182"/>
      <c r="C54" s="182"/>
      <c r="D54" s="182"/>
      <c r="E54" s="182"/>
      <c r="F54" s="182"/>
      <c r="G54" s="182"/>
    </row>
    <row r="55" spans="1:7" x14ac:dyDescent="0.25">
      <c r="B55" s="182"/>
      <c r="C55" s="182"/>
      <c r="D55" s="182"/>
      <c r="E55" s="182"/>
      <c r="F55" s="182"/>
      <c r="G55" s="182"/>
    </row>
    <row r="56" spans="1:7" x14ac:dyDescent="0.25">
      <c r="B56" s="182"/>
      <c r="C56" s="182"/>
      <c r="D56" s="182"/>
      <c r="E56" s="182"/>
      <c r="F56" s="182"/>
      <c r="G56" s="182"/>
    </row>
    <row r="57" spans="1:7" x14ac:dyDescent="0.25">
      <c r="B57" s="182"/>
      <c r="C57" s="182"/>
      <c r="D57" s="182"/>
      <c r="E57" s="182"/>
      <c r="F57" s="182"/>
      <c r="G57" s="182"/>
    </row>
    <row r="58" spans="1:7" x14ac:dyDescent="0.25">
      <c r="B58" s="182"/>
      <c r="C58" s="182"/>
      <c r="D58" s="182"/>
      <c r="E58" s="182"/>
      <c r="F58" s="182"/>
      <c r="G58" s="182"/>
    </row>
    <row r="59" spans="1:7" x14ac:dyDescent="0.25">
      <c r="B59" s="182"/>
      <c r="C59" s="182"/>
      <c r="D59" s="182"/>
      <c r="E59" s="182"/>
      <c r="F59" s="182"/>
      <c r="G59" s="182"/>
    </row>
    <row r="60" spans="1:7" x14ac:dyDescent="0.25">
      <c r="B60" s="182"/>
      <c r="C60" s="182"/>
      <c r="D60" s="182"/>
      <c r="E60" s="182"/>
      <c r="F60" s="182"/>
      <c r="G60" s="182"/>
    </row>
    <row r="61" spans="1:7" x14ac:dyDescent="0.25">
      <c r="B61" s="182"/>
      <c r="C61" s="182"/>
      <c r="D61" s="182"/>
      <c r="E61" s="182"/>
      <c r="F61" s="182"/>
      <c r="G61" s="182"/>
    </row>
    <row r="62" spans="1:7" x14ac:dyDescent="0.25">
      <c r="B62" s="182"/>
      <c r="C62" s="182"/>
      <c r="D62" s="182"/>
      <c r="E62" s="182"/>
      <c r="F62" s="182"/>
      <c r="G62" s="182"/>
    </row>
    <row r="63" spans="1:7" x14ac:dyDescent="0.25">
      <c r="B63" s="182"/>
      <c r="C63" s="182"/>
      <c r="D63" s="182"/>
      <c r="E63" s="182"/>
      <c r="F63" s="182"/>
      <c r="G63" s="182"/>
    </row>
    <row r="64" spans="1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  <row r="82" spans="2:7" x14ac:dyDescent="0.25">
      <c r="B82" s="182"/>
      <c r="C82" s="182"/>
      <c r="D82" s="182"/>
      <c r="E82" s="182"/>
      <c r="F82" s="182"/>
      <c r="G82" s="182"/>
    </row>
    <row r="83" spans="2:7" x14ac:dyDescent="0.25">
      <c r="B83" s="182"/>
      <c r="C83" s="182"/>
      <c r="D83" s="182"/>
      <c r="E83" s="182"/>
      <c r="F83" s="182"/>
      <c r="G83" s="182"/>
    </row>
    <row r="84" spans="2:7" x14ac:dyDescent="0.25">
      <c r="B84" s="182"/>
      <c r="C84" s="182"/>
      <c r="D84" s="182"/>
      <c r="E84" s="182"/>
      <c r="F84" s="182"/>
      <c r="G84" s="182"/>
    </row>
    <row r="85" spans="2:7" x14ac:dyDescent="0.25">
      <c r="B85" s="182"/>
      <c r="C85" s="182"/>
      <c r="D85" s="182"/>
      <c r="E85" s="182"/>
      <c r="F85" s="182"/>
      <c r="G85" s="182"/>
    </row>
    <row r="86" spans="2:7" x14ac:dyDescent="0.25">
      <c r="B86" s="182"/>
      <c r="C86" s="182"/>
      <c r="D86" s="182"/>
      <c r="E86" s="182"/>
      <c r="F86" s="182"/>
      <c r="G86" s="182"/>
    </row>
    <row r="87" spans="2:7" x14ac:dyDescent="0.25">
      <c r="B87" s="182"/>
      <c r="C87" s="182"/>
      <c r="D87" s="182"/>
      <c r="E87" s="182"/>
      <c r="F87" s="182"/>
      <c r="G87" s="182"/>
    </row>
    <row r="88" spans="2:7" x14ac:dyDescent="0.25">
      <c r="B88" s="182"/>
      <c r="C88" s="182"/>
      <c r="D88" s="182"/>
      <c r="E88" s="182"/>
      <c r="F88" s="182"/>
      <c r="G88" s="182"/>
    </row>
    <row r="89" spans="2:7" x14ac:dyDescent="0.25">
      <c r="B89" s="182"/>
      <c r="C89" s="182"/>
      <c r="D89" s="182"/>
      <c r="E89" s="182"/>
      <c r="F89" s="182"/>
      <c r="G89" s="182"/>
    </row>
    <row r="90" spans="2:7" x14ac:dyDescent="0.25">
      <c r="B90" s="182"/>
      <c r="C90" s="182"/>
      <c r="D90" s="182"/>
      <c r="E90" s="182"/>
      <c r="F90" s="182"/>
      <c r="G90" s="182"/>
    </row>
    <row r="91" spans="2:7" x14ac:dyDescent="0.25">
      <c r="B91" s="182"/>
      <c r="C91" s="182"/>
      <c r="D91" s="182"/>
      <c r="E91" s="182"/>
      <c r="F91" s="182"/>
      <c r="G91" s="182"/>
    </row>
    <row r="92" spans="2:7" x14ac:dyDescent="0.25">
      <c r="B92" s="182"/>
      <c r="C92" s="182"/>
      <c r="D92" s="182"/>
      <c r="E92" s="182"/>
      <c r="F92" s="182"/>
      <c r="G92" s="182"/>
    </row>
    <row r="93" spans="2:7" x14ac:dyDescent="0.25">
      <c r="B93" s="182"/>
      <c r="C93" s="182"/>
      <c r="D93" s="182"/>
      <c r="E93" s="182"/>
      <c r="F93" s="182"/>
      <c r="G93" s="182"/>
    </row>
    <row r="94" spans="2:7" x14ac:dyDescent="0.25">
      <c r="B94" s="182"/>
      <c r="C94" s="182"/>
      <c r="D94" s="182"/>
      <c r="E94" s="182"/>
      <c r="F94" s="182"/>
      <c r="G94" s="182"/>
    </row>
    <row r="95" spans="2:7" x14ac:dyDescent="0.25">
      <c r="B95" s="182"/>
      <c r="C95" s="182"/>
      <c r="D95" s="182"/>
      <c r="E95" s="182"/>
      <c r="F95" s="182"/>
      <c r="G95" s="182"/>
    </row>
    <row r="96" spans="2:7" x14ac:dyDescent="0.25">
      <c r="B96" s="182"/>
      <c r="C96" s="182"/>
      <c r="D96" s="182"/>
      <c r="E96" s="182"/>
      <c r="F96" s="182"/>
      <c r="G96" s="182"/>
    </row>
    <row r="97" spans="2:7" x14ac:dyDescent="0.25">
      <c r="B97" s="182"/>
      <c r="C97" s="182"/>
      <c r="D97" s="182"/>
      <c r="E97" s="182"/>
      <c r="F97" s="182"/>
      <c r="G97" s="182"/>
    </row>
    <row r="98" spans="2:7" x14ac:dyDescent="0.25">
      <c r="B98" s="182"/>
      <c r="C98" s="182"/>
      <c r="D98" s="182"/>
      <c r="E98" s="182"/>
      <c r="F98" s="182"/>
      <c r="G98" s="182"/>
    </row>
    <row r="99" spans="2:7" x14ac:dyDescent="0.25">
      <c r="B99" s="182"/>
      <c r="C99" s="182"/>
      <c r="D99" s="182"/>
      <c r="E99" s="182"/>
      <c r="F99" s="182"/>
      <c r="G99" s="182"/>
    </row>
    <row r="100" spans="2:7" x14ac:dyDescent="0.25">
      <c r="B100" s="182"/>
      <c r="C100" s="182"/>
      <c r="D100" s="182"/>
      <c r="E100" s="182"/>
      <c r="F100" s="182"/>
      <c r="G100" s="182"/>
    </row>
    <row r="101" spans="2:7" x14ac:dyDescent="0.25">
      <c r="B101" s="182"/>
      <c r="C101" s="182"/>
      <c r="D101" s="182"/>
      <c r="E101" s="182"/>
      <c r="F101" s="182"/>
      <c r="G101" s="182"/>
    </row>
    <row r="102" spans="2:7" x14ac:dyDescent="0.25">
      <c r="B102" s="182"/>
      <c r="C102" s="182"/>
      <c r="D102" s="182"/>
      <c r="E102" s="182"/>
      <c r="F102" s="182"/>
      <c r="G102" s="182"/>
    </row>
    <row r="103" spans="2:7" x14ac:dyDescent="0.25">
      <c r="B103" s="182"/>
      <c r="C103" s="182"/>
      <c r="D103" s="182"/>
      <c r="E103" s="182"/>
      <c r="F103" s="182"/>
      <c r="G103" s="182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971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6959'!D16</f>
        <v>0</v>
      </c>
      <c r="E16" s="97">
        <f>'Kryci_list 6959'!E16</f>
        <v>0</v>
      </c>
      <c r="F16" s="106">
        <f>'Kryci_list 6959'!F16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6959'!D17</f>
        <v>0</v>
      </c>
      <c r="E17" s="76">
        <f>'Kryci_list 6959'!E17</f>
        <v>0</v>
      </c>
      <c r="F17" s="81">
        <f>'Kryci_list 6959'!F17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6959'!D18</f>
        <v>0</v>
      </c>
      <c r="E18" s="77">
        <f>'Kryci_list 6959'!E18</f>
        <v>0</v>
      </c>
      <c r="F18" s="82">
        <f>'Kryci_list 6959'!F18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43</v>
      </c>
      <c r="D22" s="87"/>
      <c r="E22" s="90"/>
      <c r="F22" s="81">
        <f>'Kryci_list 6959'!F22</f>
        <v>0</v>
      </c>
      <c r="G22" s="60">
        <v>16</v>
      </c>
      <c r="H22" s="115" t="s">
        <v>49</v>
      </c>
      <c r="I22" s="129"/>
      <c r="J22" s="126">
        <f>'Kryci_list 6959'!J22</f>
        <v>0</v>
      </c>
    </row>
    <row r="23" spans="1:10" ht="18" customHeight="1" x14ac:dyDescent="0.25">
      <c r="A23" s="11"/>
      <c r="B23" s="61">
        <v>12</v>
      </c>
      <c r="C23" s="64" t="s">
        <v>44</v>
      </c>
      <c r="D23" s="66"/>
      <c r="E23" s="90"/>
      <c r="F23" s="82">
        <f>'Kryci_list 6959'!F23</f>
        <v>0</v>
      </c>
      <c r="G23" s="61">
        <v>17</v>
      </c>
      <c r="H23" s="116" t="s">
        <v>50</v>
      </c>
      <c r="I23" s="129"/>
      <c r="J23" s="127">
        <f>'Kryci_list 6959'!J23</f>
        <v>0</v>
      </c>
    </row>
    <row r="24" spans="1:10" ht="18" customHeight="1" x14ac:dyDescent="0.25">
      <c r="A24" s="11"/>
      <c r="B24" s="61">
        <v>13</v>
      </c>
      <c r="C24" s="64" t="s">
        <v>45</v>
      </c>
      <c r="D24" s="66"/>
      <c r="E24" s="90"/>
      <c r="F24" s="82">
        <f>'Kryci_list 6959'!F24</f>
        <v>0</v>
      </c>
      <c r="G24" s="61">
        <v>18</v>
      </c>
      <c r="H24" s="116" t="s">
        <v>51</v>
      </c>
      <c r="I24" s="129"/>
      <c r="J24" s="127">
        <f>'Kryci_list 6959'!J24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93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9" t="s">
        <v>41</v>
      </c>
      <c r="H32" s="190"/>
      <c r="I32" s="191"/>
      <c r="J32" s="192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6959'!B19</f>
        <v>0</v>
      </c>
      <c r="E16" s="97">
        <f>'Rekap 6959'!C19</f>
        <v>0</v>
      </c>
      <c r="F16" s="106">
        <f>'Rekap 6959'!D19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>
        <f>'Rekap 6959'!B40</f>
        <v>0</v>
      </c>
      <c r="E17" s="76">
        <f>'Rekap 6959'!C40</f>
        <v>0</v>
      </c>
      <c r="F17" s="81">
        <f>'Rekap 6959'!D40</f>
        <v>0</v>
      </c>
      <c r="G17" s="61">
        <v>7</v>
      </c>
      <c r="H17" s="116" t="s">
        <v>34</v>
      </c>
      <c r="I17" s="129"/>
      <c r="J17" s="127">
        <f>'SO 6959'!Z910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>
        <f>'Rekap 6959'!B44</f>
        <v>0</v>
      </c>
      <c r="E18" s="77">
        <f>'Rekap 6959'!C44</f>
        <v>0</v>
      </c>
      <c r="F18" s="82">
        <f>'Rekap 6959'!D44</f>
        <v>0</v>
      </c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6959'!K9:'SO 6959'!K909)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6959'!K9:'SO 6959'!K909)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37.7109375" customWidth="1"/>
    <col min="2" max="4" width="10.7109375" customWidth="1"/>
    <col min="5" max="6" width="9.7109375" customWidth="1"/>
    <col min="10" max="26" width="0" hidden="1" customWidth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61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62</v>
      </c>
      <c r="B8" s="144"/>
      <c r="C8" s="144"/>
      <c r="D8" s="144"/>
      <c r="E8" s="144"/>
      <c r="F8" s="144"/>
    </row>
    <row r="9" spans="1:26" x14ac:dyDescent="0.25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x14ac:dyDescent="0.2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64</v>
      </c>
      <c r="B11" s="157">
        <f>'SO 6959'!L64</f>
        <v>0</v>
      </c>
      <c r="C11" s="157">
        <f>'SO 6959'!M64</f>
        <v>0</v>
      </c>
      <c r="D11" s="157">
        <f>'SO 6959'!I64</f>
        <v>0</v>
      </c>
      <c r="E11" s="158">
        <f>'SO 6959'!P64</f>
        <v>0</v>
      </c>
      <c r="F11" s="158">
        <f>'SO 6959'!S64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65</v>
      </c>
      <c r="B12" s="157">
        <f>'SO 6959'!L99</f>
        <v>0</v>
      </c>
      <c r="C12" s="157">
        <f>'SO 6959'!M99</f>
        <v>0</v>
      </c>
      <c r="D12" s="157">
        <f>'SO 6959'!I99</f>
        <v>0</v>
      </c>
      <c r="E12" s="158">
        <f>'SO 6959'!P99</f>
        <v>93.2</v>
      </c>
      <c r="F12" s="158">
        <f>'SO 6959'!S99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66</v>
      </c>
      <c r="B13" s="157">
        <f>'SO 6959'!L161</f>
        <v>0</v>
      </c>
      <c r="C13" s="157">
        <f>'SO 6959'!M161</f>
        <v>0</v>
      </c>
      <c r="D13" s="157">
        <f>'SO 6959'!I161</f>
        <v>0</v>
      </c>
      <c r="E13" s="158">
        <f>'SO 6959'!P161</f>
        <v>56.08</v>
      </c>
      <c r="F13" s="158">
        <f>'SO 6959'!S161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67</v>
      </c>
      <c r="B14" s="157">
        <f>'SO 6959'!L173</f>
        <v>0</v>
      </c>
      <c r="C14" s="157">
        <f>'SO 6959'!M173</f>
        <v>0</v>
      </c>
      <c r="D14" s="157">
        <f>'SO 6959'!I173</f>
        <v>0</v>
      </c>
      <c r="E14" s="158">
        <f>'SO 6959'!P173</f>
        <v>8.42</v>
      </c>
      <c r="F14" s="158">
        <f>'SO 6959'!S173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68</v>
      </c>
      <c r="B15" s="157">
        <f>'SO 6959'!L202</f>
        <v>0</v>
      </c>
      <c r="C15" s="157">
        <f>'SO 6959'!M202</f>
        <v>0</v>
      </c>
      <c r="D15" s="157">
        <f>'SO 6959'!I202</f>
        <v>0</v>
      </c>
      <c r="E15" s="158">
        <f>'SO 6959'!P202</f>
        <v>172.4</v>
      </c>
      <c r="F15" s="158">
        <f>'SO 6959'!S202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69</v>
      </c>
      <c r="B16" s="157">
        <f>'SO 6959'!L437</f>
        <v>0</v>
      </c>
      <c r="C16" s="157">
        <f>'SO 6959'!M437</f>
        <v>0</v>
      </c>
      <c r="D16" s="157">
        <f>'SO 6959'!I437</f>
        <v>0</v>
      </c>
      <c r="E16" s="158">
        <f>'SO 6959'!P437</f>
        <v>178.61</v>
      </c>
      <c r="F16" s="158">
        <f>'SO 6959'!S437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70</v>
      </c>
      <c r="B17" s="157">
        <f>'SO 6959'!L495</f>
        <v>0</v>
      </c>
      <c r="C17" s="157">
        <f>'SO 6959'!M495</f>
        <v>0</v>
      </c>
      <c r="D17" s="157">
        <f>'SO 6959'!I495</f>
        <v>0</v>
      </c>
      <c r="E17" s="158">
        <f>'SO 6959'!P495</f>
        <v>34.42</v>
      </c>
      <c r="F17" s="158">
        <f>'SO 6959'!S495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71</v>
      </c>
      <c r="B18" s="157">
        <f>'SO 6959'!L499</f>
        <v>0</v>
      </c>
      <c r="C18" s="157">
        <f>'SO 6959'!M499</f>
        <v>0</v>
      </c>
      <c r="D18" s="157">
        <f>'SO 6959'!I499</f>
        <v>0</v>
      </c>
      <c r="E18" s="158">
        <f>'SO 6959'!P499</f>
        <v>0</v>
      </c>
      <c r="F18" s="158">
        <f>'SO 6959'!S499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2" t="s">
        <v>63</v>
      </c>
      <c r="B19" s="159">
        <f>'SO 6959'!L501</f>
        <v>0</v>
      </c>
      <c r="C19" s="159">
        <f>'SO 6959'!M501</f>
        <v>0</v>
      </c>
      <c r="D19" s="159">
        <f>'SO 6959'!I501</f>
        <v>0</v>
      </c>
      <c r="E19" s="160">
        <f>'SO 6959'!P501</f>
        <v>543.12</v>
      </c>
      <c r="F19" s="160">
        <f>'SO 6959'!S501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2" t="s">
        <v>72</v>
      </c>
      <c r="B21" s="159"/>
      <c r="C21" s="157"/>
      <c r="D21" s="157"/>
      <c r="E21" s="158"/>
      <c r="F21" s="158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73</v>
      </c>
      <c r="B22" s="157">
        <f>'SO 6959'!L525</f>
        <v>0</v>
      </c>
      <c r="C22" s="157">
        <f>'SO 6959'!M525</f>
        <v>0</v>
      </c>
      <c r="D22" s="157">
        <f>'SO 6959'!I525</f>
        <v>0</v>
      </c>
      <c r="E22" s="158">
        <f>'SO 6959'!P525</f>
        <v>1.8</v>
      </c>
      <c r="F22" s="158">
        <f>'SO 6959'!S525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74</v>
      </c>
      <c r="B23" s="157">
        <f>'SO 6959'!L556</f>
        <v>0</v>
      </c>
      <c r="C23" s="157">
        <f>'SO 6959'!M556</f>
        <v>0</v>
      </c>
      <c r="D23" s="157">
        <f>'SO 6959'!I556</f>
        <v>0</v>
      </c>
      <c r="E23" s="158">
        <f>'SO 6959'!P556</f>
        <v>3.13</v>
      </c>
      <c r="F23" s="158">
        <f>'SO 6959'!S556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75</v>
      </c>
      <c r="B24" s="157">
        <f>'SO 6959'!L560</f>
        <v>0</v>
      </c>
      <c r="C24" s="157">
        <f>'SO 6959'!M560</f>
        <v>0</v>
      </c>
      <c r="D24" s="157">
        <f>'SO 6959'!I560</f>
        <v>0</v>
      </c>
      <c r="E24" s="158">
        <f>'SO 6959'!P560</f>
        <v>0</v>
      </c>
      <c r="F24" s="158">
        <f>'SO 6959'!S560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76</v>
      </c>
      <c r="B25" s="157">
        <f>'SO 6959'!L564</f>
        <v>0</v>
      </c>
      <c r="C25" s="157">
        <f>'SO 6959'!M564</f>
        <v>0</v>
      </c>
      <c r="D25" s="157">
        <f>'SO 6959'!I564</f>
        <v>0</v>
      </c>
      <c r="E25" s="158">
        <f>'SO 6959'!P564</f>
        <v>0</v>
      </c>
      <c r="F25" s="158">
        <f>'SO 6959'!S564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 t="s">
        <v>77</v>
      </c>
      <c r="B26" s="157">
        <f>'SO 6959'!L568</f>
        <v>0</v>
      </c>
      <c r="C26" s="157">
        <f>'SO 6959'!M568</f>
        <v>0</v>
      </c>
      <c r="D26" s="157">
        <f>'SO 6959'!I568</f>
        <v>0</v>
      </c>
      <c r="E26" s="158">
        <f>'SO 6959'!P568</f>
        <v>0</v>
      </c>
      <c r="F26" s="158">
        <f>'SO 6959'!S568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78</v>
      </c>
      <c r="B27" s="157">
        <f>'SO 6959'!L572</f>
        <v>0</v>
      </c>
      <c r="C27" s="157">
        <f>'SO 6959'!M572</f>
        <v>0</v>
      </c>
      <c r="D27" s="157">
        <f>'SO 6959'!I572</f>
        <v>0</v>
      </c>
      <c r="E27" s="158">
        <f>'SO 6959'!P572</f>
        <v>0</v>
      </c>
      <c r="F27" s="158">
        <f>'SO 6959'!S572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56" t="s">
        <v>79</v>
      </c>
      <c r="B28" s="157">
        <f>'SO 6959'!L606</f>
        <v>0</v>
      </c>
      <c r="C28" s="157">
        <f>'SO 6959'!M606</f>
        <v>0</v>
      </c>
      <c r="D28" s="157">
        <f>'SO 6959'!I606</f>
        <v>0</v>
      </c>
      <c r="E28" s="158">
        <f>'SO 6959'!P606</f>
        <v>6.75</v>
      </c>
      <c r="F28" s="158">
        <f>'SO 6959'!S606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56" t="s">
        <v>80</v>
      </c>
      <c r="B29" s="157">
        <f>'SO 6959'!L646</f>
        <v>0</v>
      </c>
      <c r="C29" s="157">
        <f>'SO 6959'!M646</f>
        <v>0</v>
      </c>
      <c r="D29" s="157">
        <f>'SO 6959'!I646</f>
        <v>0</v>
      </c>
      <c r="E29" s="158">
        <f>'SO 6959'!P646</f>
        <v>2.61</v>
      </c>
      <c r="F29" s="158">
        <f>'SO 6959'!S646</f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x14ac:dyDescent="0.25">
      <c r="A30" s="156" t="s">
        <v>81</v>
      </c>
      <c r="B30" s="157">
        <f>'SO 6959'!L667</f>
        <v>0</v>
      </c>
      <c r="C30" s="157">
        <f>'SO 6959'!M667</f>
        <v>0</v>
      </c>
      <c r="D30" s="157">
        <f>'SO 6959'!I667</f>
        <v>0</v>
      </c>
      <c r="E30" s="158">
        <f>'SO 6959'!P667</f>
        <v>0.25</v>
      </c>
      <c r="F30" s="158">
        <f>'SO 6959'!S667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156" t="s">
        <v>82</v>
      </c>
      <c r="B31" s="157">
        <f>'SO 6959'!L685</f>
        <v>0</v>
      </c>
      <c r="C31" s="157">
        <f>'SO 6959'!M685</f>
        <v>0</v>
      </c>
      <c r="D31" s="157">
        <f>'SO 6959'!I685</f>
        <v>0</v>
      </c>
      <c r="E31" s="158">
        <f>'SO 6959'!P685</f>
        <v>12.64</v>
      </c>
      <c r="F31" s="158">
        <f>'SO 6959'!S685</f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5">
      <c r="A32" s="156" t="s">
        <v>83</v>
      </c>
      <c r="B32" s="157">
        <f>'SO 6959'!L696</f>
        <v>0</v>
      </c>
      <c r="C32" s="157">
        <f>'SO 6959'!M696</f>
        <v>0</v>
      </c>
      <c r="D32" s="157">
        <f>'SO 6959'!I696</f>
        <v>0</v>
      </c>
      <c r="E32" s="158">
        <f>'SO 6959'!P696</f>
        <v>0.49</v>
      </c>
      <c r="F32" s="158">
        <f>'SO 6959'!S696</f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x14ac:dyDescent="0.25">
      <c r="A33" s="156" t="s">
        <v>84</v>
      </c>
      <c r="B33" s="157">
        <f>'SO 6959'!L729</f>
        <v>0</v>
      </c>
      <c r="C33" s="157">
        <f>'SO 6959'!M729</f>
        <v>0</v>
      </c>
      <c r="D33" s="157">
        <f>'SO 6959'!I729</f>
        <v>0</v>
      </c>
      <c r="E33" s="158">
        <f>'SO 6959'!P729</f>
        <v>0.01</v>
      </c>
      <c r="F33" s="158">
        <f>'SO 6959'!S729</f>
        <v>0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 x14ac:dyDescent="0.25">
      <c r="A34" s="156" t="s">
        <v>85</v>
      </c>
      <c r="B34" s="157">
        <f>'SO 6959'!L772</f>
        <v>0</v>
      </c>
      <c r="C34" s="157">
        <f>'SO 6959'!M772</f>
        <v>0</v>
      </c>
      <c r="D34" s="157">
        <f>'SO 6959'!I772</f>
        <v>0</v>
      </c>
      <c r="E34" s="158">
        <f>'SO 6959'!P772</f>
        <v>0.81</v>
      </c>
      <c r="F34" s="158">
        <f>'SO 6959'!S772</f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x14ac:dyDescent="0.25">
      <c r="A35" s="156" t="s">
        <v>86</v>
      </c>
      <c r="B35" s="157">
        <f>'SO 6959'!L821</f>
        <v>0</v>
      </c>
      <c r="C35" s="157">
        <f>'SO 6959'!M821</f>
        <v>0</v>
      </c>
      <c r="D35" s="157">
        <f>'SO 6959'!I821</f>
        <v>0</v>
      </c>
      <c r="E35" s="158">
        <f>'SO 6959'!P821</f>
        <v>1.02</v>
      </c>
      <c r="F35" s="158">
        <f>'SO 6959'!S821</f>
        <v>0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 x14ac:dyDescent="0.25">
      <c r="A36" s="156" t="s">
        <v>87</v>
      </c>
      <c r="B36" s="157">
        <f>'SO 6959'!L841</f>
        <v>0</v>
      </c>
      <c r="C36" s="157">
        <f>'SO 6959'!M841</f>
        <v>0</v>
      </c>
      <c r="D36" s="157">
        <f>'SO 6959'!I841</f>
        <v>0</v>
      </c>
      <c r="E36" s="158">
        <f>'SO 6959'!P841</f>
        <v>0.97</v>
      </c>
      <c r="F36" s="158">
        <f>'SO 6959'!S841</f>
        <v>0</v>
      </c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spans="1:26" x14ac:dyDescent="0.25">
      <c r="A37" s="156" t="s">
        <v>88</v>
      </c>
      <c r="B37" s="157">
        <f>'SO 6959'!L875</f>
        <v>0</v>
      </c>
      <c r="C37" s="157">
        <f>'SO 6959'!M875</f>
        <v>0</v>
      </c>
      <c r="D37" s="157">
        <f>'SO 6959'!I875</f>
        <v>0</v>
      </c>
      <c r="E37" s="158">
        <f>'SO 6959'!P875</f>
        <v>5.55</v>
      </c>
      <c r="F37" s="158">
        <f>'SO 6959'!S875</f>
        <v>0</v>
      </c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x14ac:dyDescent="0.25">
      <c r="A38" s="156" t="s">
        <v>89</v>
      </c>
      <c r="B38" s="157">
        <f>'SO 6959'!L885</f>
        <v>0</v>
      </c>
      <c r="C38" s="157">
        <f>'SO 6959'!M885</f>
        <v>0</v>
      </c>
      <c r="D38" s="157">
        <f>'SO 6959'!I885</f>
        <v>0</v>
      </c>
      <c r="E38" s="158">
        <f>'SO 6959'!P885</f>
        <v>0.28999999999999998</v>
      </c>
      <c r="F38" s="158">
        <f>'SO 6959'!S885</f>
        <v>0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1:26" x14ac:dyDescent="0.25">
      <c r="A39" s="156" t="s">
        <v>90</v>
      </c>
      <c r="B39" s="157">
        <f>'SO 6959'!L899</f>
        <v>0</v>
      </c>
      <c r="C39" s="157">
        <f>'SO 6959'!M899</f>
        <v>0</v>
      </c>
      <c r="D39" s="157">
        <f>'SO 6959'!I899</f>
        <v>0</v>
      </c>
      <c r="E39" s="158">
        <f>'SO 6959'!P899</f>
        <v>0.39</v>
      </c>
      <c r="F39" s="158">
        <f>'SO 6959'!S899</f>
        <v>0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spans="1:26" x14ac:dyDescent="0.25">
      <c r="A40" s="2" t="s">
        <v>72</v>
      </c>
      <c r="B40" s="159">
        <f>'SO 6959'!L901</f>
        <v>0</v>
      </c>
      <c r="C40" s="159">
        <f>'SO 6959'!M901</f>
        <v>0</v>
      </c>
      <c r="D40" s="159">
        <f>'SO 6959'!I901</f>
        <v>0</v>
      </c>
      <c r="E40" s="160">
        <f>'SO 6959'!P901</f>
        <v>36.71</v>
      </c>
      <c r="F40" s="160">
        <f>'SO 6959'!S901</f>
        <v>0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 spans="1:26" x14ac:dyDescent="0.25">
      <c r="A41" s="1"/>
      <c r="B41" s="149"/>
      <c r="C41" s="149"/>
      <c r="D41" s="149"/>
      <c r="E41" s="148"/>
      <c r="F41" s="148"/>
    </row>
    <row r="42" spans="1:26" x14ac:dyDescent="0.25">
      <c r="A42" s="2" t="s">
        <v>91</v>
      </c>
      <c r="B42" s="159"/>
      <c r="C42" s="157"/>
      <c r="D42" s="157"/>
      <c r="E42" s="158"/>
      <c r="F42" s="158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</row>
    <row r="43" spans="1:26" x14ac:dyDescent="0.25">
      <c r="A43" s="156" t="s">
        <v>92</v>
      </c>
      <c r="B43" s="157">
        <f>'SO 6959'!L907</f>
        <v>0</v>
      </c>
      <c r="C43" s="157">
        <f>'SO 6959'!M907</f>
        <v>0</v>
      </c>
      <c r="D43" s="157">
        <f>'SO 6959'!I907</f>
        <v>0</v>
      </c>
      <c r="E43" s="158">
        <f>'SO 6959'!P907</f>
        <v>0</v>
      </c>
      <c r="F43" s="158">
        <f>'SO 6959'!S907</f>
        <v>0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</row>
    <row r="44" spans="1:26" x14ac:dyDescent="0.25">
      <c r="A44" s="2" t="s">
        <v>91</v>
      </c>
      <c r="B44" s="159">
        <f>'SO 6959'!L909</f>
        <v>0</v>
      </c>
      <c r="C44" s="159">
        <f>'SO 6959'!M909</f>
        <v>0</v>
      </c>
      <c r="D44" s="159">
        <f>'SO 6959'!I909</f>
        <v>0</v>
      </c>
      <c r="E44" s="160">
        <f>'SO 6959'!P909</f>
        <v>0</v>
      </c>
      <c r="F44" s="160">
        <f>'SO 6959'!S909</f>
        <v>0</v>
      </c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</row>
    <row r="45" spans="1:26" x14ac:dyDescent="0.25">
      <c r="A45" s="1"/>
      <c r="B45" s="149"/>
      <c r="C45" s="149"/>
      <c r="D45" s="149"/>
      <c r="E45" s="148"/>
      <c r="F45" s="148"/>
    </row>
    <row r="46" spans="1:26" x14ac:dyDescent="0.25">
      <c r="A46" s="2" t="s">
        <v>93</v>
      </c>
      <c r="B46" s="159">
        <f>'SO 6959'!L910</f>
        <v>0</v>
      </c>
      <c r="C46" s="159">
        <f>'SO 6959'!M910</f>
        <v>0</v>
      </c>
      <c r="D46" s="159">
        <f>'SO 6959'!I910</f>
        <v>0</v>
      </c>
      <c r="E46" s="160">
        <f>'SO 6959'!P910</f>
        <v>579.83000000000004</v>
      </c>
      <c r="F46" s="160">
        <f>'SO 6959'!S910</f>
        <v>0</v>
      </c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49"/>
      <c r="C47" s="149"/>
      <c r="D47" s="149"/>
      <c r="E47" s="148"/>
      <c r="F47" s="148"/>
    </row>
    <row r="48" spans="1:2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0"/>
  <sheetViews>
    <sheetView tabSelected="1" workbookViewId="0">
      <pane ySplit="8" topLeftCell="A126" activePane="bottomLeft" state="frozen"/>
      <selection pane="bottomLeft" activeCell="AD132" sqref="AD132"/>
    </sheetView>
  </sheetViews>
  <sheetFormatPr defaultRowHeight="15" x14ac:dyDescent="0.25"/>
  <cols>
    <col min="1" max="1" width="4.7109375" customWidth="1"/>
    <col min="2" max="2" width="0" hidden="1" customWidth="1"/>
    <col min="3" max="3" width="10.7109375" customWidth="1"/>
    <col min="4" max="4" width="43.7109375" style="202" customWidth="1"/>
    <col min="5" max="5" width="5.7109375" customWidth="1"/>
    <col min="6" max="7" width="9.7109375" customWidth="1"/>
    <col min="8" max="9" width="10.7109375" customWidth="1"/>
    <col min="10" max="15" width="0" hidden="1" customWidth="1"/>
    <col min="16" max="16" width="8.42578125" customWidth="1"/>
    <col min="17" max="18" width="0" hidden="1" customWidth="1"/>
    <col min="19" max="19" width="7.7109375" hidden="1" customWidth="1"/>
    <col min="20" max="26" width="0" hidden="1" customWidth="1"/>
  </cols>
  <sheetData>
    <row r="1" spans="1:26" x14ac:dyDescent="0.25">
      <c r="A1" s="5" t="s">
        <v>21</v>
      </c>
      <c r="B1" s="3"/>
      <c r="C1" s="3"/>
      <c r="D1" s="194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25</v>
      </c>
      <c r="B2" s="3"/>
      <c r="C2" s="3"/>
      <c r="D2" s="19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24</v>
      </c>
      <c r="B3" s="3"/>
      <c r="C3" s="3"/>
      <c r="D3" s="194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19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15</v>
      </c>
      <c r="B5" s="3"/>
      <c r="C5" s="3"/>
      <c r="D5" s="19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19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972</v>
      </c>
      <c r="B7" s="12"/>
      <c r="C7" s="12"/>
      <c r="D7" s="195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94</v>
      </c>
      <c r="B8" s="164" t="s">
        <v>95</v>
      </c>
      <c r="C8" s="164" t="s">
        <v>96</v>
      </c>
      <c r="D8" s="196" t="s">
        <v>97</v>
      </c>
      <c r="E8" s="164" t="s">
        <v>98</v>
      </c>
      <c r="F8" s="164" t="s">
        <v>99</v>
      </c>
      <c r="G8" s="164" t="s">
        <v>52</v>
      </c>
      <c r="H8" s="164" t="s">
        <v>53</v>
      </c>
      <c r="I8" s="164" t="s">
        <v>100</v>
      </c>
      <c r="J8" s="164"/>
      <c r="K8" s="164"/>
      <c r="L8" s="164"/>
      <c r="M8" s="164"/>
      <c r="N8" s="164"/>
      <c r="O8" s="164"/>
      <c r="P8" s="164" t="s">
        <v>101</v>
      </c>
      <c r="Q8" s="161"/>
      <c r="R8" s="161"/>
      <c r="S8" s="164" t="s">
        <v>102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97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74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103</v>
      </c>
      <c r="C11" s="173" t="s">
        <v>104</v>
      </c>
      <c r="D11" s="172" t="s">
        <v>105</v>
      </c>
      <c r="E11" s="168" t="s">
        <v>106</v>
      </c>
      <c r="F11" s="169">
        <v>58.25500000000001</v>
      </c>
      <c r="G11" s="170"/>
      <c r="H11" s="170"/>
      <c r="I11" s="170">
        <f>ROUND(F11*(G11+H11),2)</f>
        <v>0</v>
      </c>
      <c r="J11" s="168">
        <f>ROUND(F11*(N11),2)</f>
        <v>0</v>
      </c>
      <c r="K11" s="1">
        <f>ROUND(F11*(O11),2)</f>
        <v>0</v>
      </c>
      <c r="L11" s="1"/>
      <c r="M11" s="1">
        <f>ROUND(F11*(G11+H11),2)</f>
        <v>0</v>
      </c>
      <c r="N11" s="1">
        <v>0</v>
      </c>
      <c r="O11" s="1"/>
      <c r="P11" s="167">
        <f>ROUND(F11*(R11),3)</f>
        <v>0</v>
      </c>
      <c r="Q11" s="175"/>
      <c r="R11" s="175">
        <v>0</v>
      </c>
      <c r="S11" s="167">
        <f>ROUND(F11*(X11),3)</f>
        <v>0</v>
      </c>
      <c r="X11">
        <v>0</v>
      </c>
      <c r="Z11">
        <v>0</v>
      </c>
    </row>
    <row r="12" spans="1:26" ht="12" customHeight="1" x14ac:dyDescent="0.25">
      <c r="A12" s="168"/>
      <c r="B12" s="168"/>
      <c r="C12" s="172"/>
      <c r="D12" s="172" t="s">
        <v>107</v>
      </c>
      <c r="E12" s="168"/>
      <c r="F12" s="169"/>
      <c r="G12" s="170"/>
      <c r="H12" s="170"/>
      <c r="I12" s="170"/>
      <c r="J12" s="168"/>
      <c r="K12" s="1"/>
      <c r="L12" s="1"/>
      <c r="M12" s="1"/>
      <c r="N12" s="1"/>
      <c r="O12" s="1"/>
      <c r="P12" s="1"/>
      <c r="S12" s="1"/>
    </row>
    <row r="13" spans="1:26" x14ac:dyDescent="0.25">
      <c r="A13" s="168"/>
      <c r="B13" s="168"/>
      <c r="C13" s="168"/>
      <c r="D13" s="172" t="s">
        <v>108</v>
      </c>
      <c r="E13" s="168"/>
      <c r="F13" s="169">
        <v>58.25500000000001</v>
      </c>
      <c r="G13" s="170"/>
      <c r="H13" s="170"/>
      <c r="I13" s="170"/>
      <c r="J13" s="168"/>
      <c r="K13" s="1"/>
      <c r="L13" s="1"/>
      <c r="M13" s="1"/>
      <c r="N13" s="1"/>
      <c r="O13" s="1"/>
      <c r="P13" s="1"/>
      <c r="S13" s="1"/>
    </row>
    <row r="14" spans="1:26" ht="24.95" customHeight="1" x14ac:dyDescent="0.25">
      <c r="A14" s="171">
        <v>2</v>
      </c>
      <c r="B14" s="168" t="s">
        <v>103</v>
      </c>
      <c r="C14" s="173" t="s">
        <v>109</v>
      </c>
      <c r="D14" s="172" t="s">
        <v>110</v>
      </c>
      <c r="E14" s="168" t="s">
        <v>106</v>
      </c>
      <c r="F14" s="169">
        <v>51.862499999999997</v>
      </c>
      <c r="G14" s="170"/>
      <c r="H14" s="170"/>
      <c r="I14" s="170">
        <f>ROUND(F14*(G14+H14),2)</f>
        <v>0</v>
      </c>
      <c r="J14" s="168">
        <f>ROUND(F14*(N14),2)</f>
        <v>0</v>
      </c>
      <c r="K14" s="1">
        <f>ROUND(F14*(O14),2)</f>
        <v>0</v>
      </c>
      <c r="L14" s="1"/>
      <c r="M14" s="1">
        <f>ROUND(F14*(G14+H14),2)</f>
        <v>0</v>
      </c>
      <c r="N14" s="1">
        <v>0</v>
      </c>
      <c r="O14" s="1"/>
      <c r="P14" s="167">
        <f>ROUND(F14*(R14),3)</f>
        <v>0</v>
      </c>
      <c r="Q14" s="175"/>
      <c r="R14" s="175">
        <v>0</v>
      </c>
      <c r="S14" s="167">
        <f>ROUND(F14*(X14),3)</f>
        <v>0</v>
      </c>
      <c r="X14">
        <v>0</v>
      </c>
      <c r="Z14">
        <v>0</v>
      </c>
    </row>
    <row r="15" spans="1:26" ht="12" customHeight="1" x14ac:dyDescent="0.25">
      <c r="A15" s="168"/>
      <c r="B15" s="168"/>
      <c r="C15" s="172"/>
      <c r="D15" s="172" t="s">
        <v>111</v>
      </c>
      <c r="E15" s="168"/>
      <c r="F15" s="169"/>
      <c r="G15" s="170"/>
      <c r="H15" s="170"/>
      <c r="I15" s="170"/>
      <c r="J15" s="168"/>
      <c r="K15" s="1"/>
      <c r="L15" s="1"/>
      <c r="M15" s="1"/>
      <c r="N15" s="1"/>
      <c r="O15" s="1"/>
      <c r="P15" s="1"/>
      <c r="S15" s="1"/>
    </row>
    <row r="16" spans="1:26" x14ac:dyDescent="0.25">
      <c r="A16" s="168"/>
      <c r="B16" s="168"/>
      <c r="C16" s="168"/>
      <c r="D16" s="172" t="s">
        <v>112</v>
      </c>
      <c r="E16" s="168"/>
      <c r="F16" s="169">
        <v>30</v>
      </c>
      <c r="G16" s="170"/>
      <c r="H16" s="170"/>
      <c r="I16" s="170"/>
      <c r="J16" s="168"/>
      <c r="K16" s="1"/>
      <c r="L16" s="1"/>
      <c r="M16" s="1"/>
      <c r="N16" s="1"/>
      <c r="O16" s="1"/>
      <c r="P16" s="1"/>
      <c r="Q16" t="s">
        <v>113</v>
      </c>
      <c r="S16" s="1"/>
    </row>
    <row r="17" spans="1:26" x14ac:dyDescent="0.25">
      <c r="A17" s="168"/>
      <c r="B17" s="168"/>
      <c r="C17" s="172"/>
      <c r="D17" s="172" t="s">
        <v>114</v>
      </c>
      <c r="E17" s="168"/>
      <c r="F17" s="169">
        <v>21.862499999999997</v>
      </c>
      <c r="G17" s="170"/>
      <c r="H17" s="170"/>
      <c r="I17" s="170"/>
      <c r="J17" s="168"/>
      <c r="K17" s="1"/>
      <c r="L17" s="1"/>
      <c r="M17" s="1"/>
      <c r="N17" s="1"/>
      <c r="O17" s="1"/>
      <c r="P17" s="1"/>
      <c r="Q17" t="s">
        <v>113</v>
      </c>
      <c r="S17" s="1"/>
    </row>
    <row r="18" spans="1:26" ht="24.95" customHeight="1" x14ac:dyDescent="0.25">
      <c r="A18" s="171">
        <v>3</v>
      </c>
      <c r="B18" s="168" t="s">
        <v>103</v>
      </c>
      <c r="C18" s="173" t="s">
        <v>115</v>
      </c>
      <c r="D18" s="172" t="s">
        <v>116</v>
      </c>
      <c r="E18" s="168" t="s">
        <v>106</v>
      </c>
      <c r="F18" s="169">
        <v>51.862000000000002</v>
      </c>
      <c r="G18" s="170"/>
      <c r="H18" s="170"/>
      <c r="I18" s="170">
        <f>ROUND(F18*(G18+H18),2)</f>
        <v>0</v>
      </c>
      <c r="J18" s="168">
        <f>ROUND(F18*(N18),2)</f>
        <v>0</v>
      </c>
      <c r="K18" s="1">
        <f>ROUND(F18*(O18),2)</f>
        <v>0</v>
      </c>
      <c r="L18" s="1"/>
      <c r="M18" s="1">
        <f>ROUND(F18*(G18+H18),2)</f>
        <v>0</v>
      </c>
      <c r="N18" s="1">
        <v>0</v>
      </c>
      <c r="O18" s="1"/>
      <c r="P18" s="167">
        <f>ROUND(F18*(R18),3)</f>
        <v>0</v>
      </c>
      <c r="Q18" s="175"/>
      <c r="R18" s="175">
        <v>0</v>
      </c>
      <c r="S18" s="167">
        <f>ROUND(F18*(X18),3)</f>
        <v>0</v>
      </c>
      <c r="X18">
        <v>0</v>
      </c>
      <c r="Z18">
        <v>0</v>
      </c>
    </row>
    <row r="19" spans="1:26" ht="24.95" customHeight="1" x14ac:dyDescent="0.25">
      <c r="A19" s="171">
        <v>4</v>
      </c>
      <c r="B19" s="168" t="s">
        <v>103</v>
      </c>
      <c r="C19" s="173" t="s">
        <v>117</v>
      </c>
      <c r="D19" s="172" t="s">
        <v>118</v>
      </c>
      <c r="E19" s="168" t="s">
        <v>106</v>
      </c>
      <c r="F19" s="169">
        <v>2.5724999999999998</v>
      </c>
      <c r="G19" s="170"/>
      <c r="H19" s="170"/>
      <c r="I19" s="170">
        <f>ROUND(F19*(G19+H19),2)</f>
        <v>0</v>
      </c>
      <c r="J19" s="168">
        <f>ROUND(F19*(N19),2)</f>
        <v>0</v>
      </c>
      <c r="K19" s="1">
        <f>ROUND(F19*(O19),2)</f>
        <v>0</v>
      </c>
      <c r="L19" s="1"/>
      <c r="M19" s="1">
        <f>ROUND(F19*(G19+H19),2)</f>
        <v>0</v>
      </c>
      <c r="N19" s="1">
        <v>0</v>
      </c>
      <c r="O19" s="1"/>
      <c r="P19" s="167">
        <f>ROUND(F19*(R19),3)</f>
        <v>0</v>
      </c>
      <c r="Q19" s="175"/>
      <c r="R19" s="175">
        <v>0</v>
      </c>
      <c r="S19" s="167">
        <f>ROUND(F19*(X19),3)</f>
        <v>0</v>
      </c>
      <c r="X19">
        <v>0</v>
      </c>
      <c r="Z19">
        <v>0</v>
      </c>
    </row>
    <row r="20" spans="1:26" ht="12" customHeight="1" x14ac:dyDescent="0.25">
      <c r="A20" s="168"/>
      <c r="B20" s="168"/>
      <c r="C20" s="172"/>
      <c r="D20" s="172" t="s">
        <v>119</v>
      </c>
      <c r="E20" s="168"/>
      <c r="F20" s="169"/>
      <c r="G20" s="170"/>
      <c r="H20" s="170"/>
      <c r="I20" s="170"/>
      <c r="J20" s="168"/>
      <c r="K20" s="1"/>
      <c r="L20" s="1"/>
      <c r="M20" s="1"/>
      <c r="N20" s="1"/>
      <c r="O20" s="1"/>
      <c r="P20" s="1"/>
      <c r="S20" s="1"/>
    </row>
    <row r="21" spans="1:26" x14ac:dyDescent="0.25">
      <c r="A21" s="168"/>
      <c r="B21" s="168"/>
      <c r="C21" s="168"/>
      <c r="D21" s="172" t="s">
        <v>120</v>
      </c>
      <c r="E21" s="168"/>
      <c r="F21" s="169">
        <v>1.5599999999999998</v>
      </c>
      <c r="G21" s="170"/>
      <c r="H21" s="170"/>
      <c r="I21" s="170"/>
      <c r="J21" s="168"/>
      <c r="K21" s="1"/>
      <c r="L21" s="1"/>
      <c r="M21" s="1"/>
      <c r="N21" s="1"/>
      <c r="O21" s="1"/>
      <c r="P21" s="1"/>
      <c r="Q21" t="s">
        <v>113</v>
      </c>
      <c r="S21" s="1"/>
    </row>
    <row r="22" spans="1:26" ht="12" customHeight="1" x14ac:dyDescent="0.25">
      <c r="A22" s="168"/>
      <c r="B22" s="168"/>
      <c r="C22" s="172"/>
      <c r="D22" s="172" t="s">
        <v>121</v>
      </c>
      <c r="E22" s="168"/>
      <c r="F22" s="169"/>
      <c r="G22" s="170"/>
      <c r="H22" s="170"/>
      <c r="I22" s="170"/>
      <c r="J22" s="168"/>
      <c r="K22" s="1"/>
      <c r="L22" s="1"/>
      <c r="M22" s="1"/>
      <c r="N22" s="1"/>
      <c r="O22" s="1"/>
      <c r="P22" s="1"/>
      <c r="S22" s="1"/>
    </row>
    <row r="23" spans="1:26" x14ac:dyDescent="0.25">
      <c r="A23" s="168"/>
      <c r="B23" s="168"/>
      <c r="C23" s="168"/>
      <c r="D23" s="172" t="s">
        <v>122</v>
      </c>
      <c r="E23" s="168"/>
      <c r="F23" s="169">
        <v>1.0125000000000002</v>
      </c>
      <c r="G23" s="170"/>
      <c r="H23" s="170"/>
      <c r="I23" s="170"/>
      <c r="J23" s="168"/>
      <c r="K23" s="1"/>
      <c r="L23" s="1"/>
      <c r="M23" s="1"/>
      <c r="N23" s="1"/>
      <c r="O23" s="1"/>
      <c r="P23" s="1"/>
      <c r="Q23" t="s">
        <v>113</v>
      </c>
      <c r="S23" s="1"/>
    </row>
    <row r="24" spans="1:26" ht="24.95" customHeight="1" x14ac:dyDescent="0.25">
      <c r="A24" s="171">
        <v>5</v>
      </c>
      <c r="B24" s="168" t="s">
        <v>103</v>
      </c>
      <c r="C24" s="173" t="s">
        <v>123</v>
      </c>
      <c r="D24" s="172" t="s">
        <v>124</v>
      </c>
      <c r="E24" s="168" t="s">
        <v>106</v>
      </c>
      <c r="F24" s="169">
        <v>2.5720000000000001</v>
      </c>
      <c r="G24" s="170"/>
      <c r="H24" s="170"/>
      <c r="I24" s="170">
        <f>ROUND(F24*(G24+H24),2)</f>
        <v>0</v>
      </c>
      <c r="J24" s="168">
        <f>ROUND(F24*(N24),2)</f>
        <v>0</v>
      </c>
      <c r="K24" s="1">
        <f>ROUND(F24*(O24),2)</f>
        <v>0</v>
      </c>
      <c r="L24" s="1"/>
      <c r="M24" s="1">
        <f>ROUND(F24*(G24+H24),2)</f>
        <v>0</v>
      </c>
      <c r="N24" s="1">
        <v>0</v>
      </c>
      <c r="O24" s="1"/>
      <c r="P24" s="167">
        <f>ROUND(F24*(R24),3)</f>
        <v>0</v>
      </c>
      <c r="Q24" s="175"/>
      <c r="R24" s="175">
        <v>0</v>
      </c>
      <c r="S24" s="167">
        <f>ROUND(F24*(X24),3)</f>
        <v>0</v>
      </c>
      <c r="X24">
        <v>0</v>
      </c>
      <c r="Z24">
        <v>0</v>
      </c>
    </row>
    <row r="25" spans="1:26" ht="24.95" customHeight="1" x14ac:dyDescent="0.25">
      <c r="A25" s="171">
        <v>6</v>
      </c>
      <c r="B25" s="168" t="s">
        <v>103</v>
      </c>
      <c r="C25" s="173" t="s">
        <v>125</v>
      </c>
      <c r="D25" s="172" t="s">
        <v>126</v>
      </c>
      <c r="E25" s="168" t="s">
        <v>106</v>
      </c>
      <c r="F25" s="169">
        <v>9.7683499999999999</v>
      </c>
      <c r="G25" s="170"/>
      <c r="H25" s="170"/>
      <c r="I25" s="170">
        <f>ROUND(F25*(G25+H25),2)</f>
        <v>0</v>
      </c>
      <c r="J25" s="168">
        <f>ROUND(F25*(N25),2)</f>
        <v>0</v>
      </c>
      <c r="K25" s="1">
        <f>ROUND(F25*(O25),2)</f>
        <v>0</v>
      </c>
      <c r="L25" s="1"/>
      <c r="M25" s="1">
        <f>ROUND(F25*(G25+H25),2)</f>
        <v>0</v>
      </c>
      <c r="N25" s="1">
        <v>0</v>
      </c>
      <c r="O25" s="1"/>
      <c r="P25" s="167">
        <f>ROUND(F25*(R25),3)</f>
        <v>0</v>
      </c>
      <c r="Q25" s="175"/>
      <c r="R25" s="175">
        <v>0</v>
      </c>
      <c r="S25" s="167">
        <f>ROUND(F25*(X25),3)</f>
        <v>0</v>
      </c>
      <c r="X25">
        <v>0</v>
      </c>
      <c r="Z25">
        <v>0</v>
      </c>
    </row>
    <row r="26" spans="1:26" ht="12" customHeight="1" x14ac:dyDescent="0.25">
      <c r="A26" s="168"/>
      <c r="B26" s="168"/>
      <c r="C26" s="172"/>
      <c r="D26" s="172" t="s">
        <v>127</v>
      </c>
      <c r="E26" s="168"/>
      <c r="F26" s="169"/>
      <c r="G26" s="170"/>
      <c r="H26" s="170"/>
      <c r="I26" s="170"/>
      <c r="J26" s="168"/>
      <c r="K26" s="1"/>
      <c r="L26" s="1"/>
      <c r="M26" s="1"/>
      <c r="N26" s="1"/>
      <c r="O26" s="1"/>
      <c r="P26" s="1"/>
      <c r="S26" s="1"/>
    </row>
    <row r="27" spans="1:26" x14ac:dyDescent="0.25">
      <c r="A27" s="168"/>
      <c r="B27" s="168"/>
      <c r="C27" s="168"/>
      <c r="D27" s="172" t="s">
        <v>128</v>
      </c>
      <c r="E27" s="168"/>
      <c r="F27" s="169">
        <v>1.33935</v>
      </c>
      <c r="G27" s="170"/>
      <c r="H27" s="170"/>
      <c r="I27" s="170"/>
      <c r="J27" s="168"/>
      <c r="K27" s="1"/>
      <c r="L27" s="1"/>
      <c r="M27" s="1"/>
      <c r="N27" s="1"/>
      <c r="O27" s="1"/>
      <c r="P27" s="1"/>
      <c r="S27" s="1"/>
    </row>
    <row r="28" spans="1:26" ht="12" customHeight="1" x14ac:dyDescent="0.25">
      <c r="A28" s="168"/>
      <c r="B28" s="168"/>
      <c r="C28" s="172"/>
      <c r="D28" s="172" t="s">
        <v>129</v>
      </c>
      <c r="E28" s="168"/>
      <c r="F28" s="169"/>
      <c r="G28" s="170"/>
      <c r="H28" s="170"/>
      <c r="I28" s="170"/>
      <c r="J28" s="168"/>
      <c r="K28" s="1"/>
      <c r="L28" s="1"/>
      <c r="M28" s="1"/>
      <c r="N28" s="1"/>
      <c r="O28" s="1"/>
      <c r="P28" s="1"/>
      <c r="S28" s="1"/>
    </row>
    <row r="29" spans="1:26" x14ac:dyDescent="0.25">
      <c r="A29" s="168"/>
      <c r="B29" s="168"/>
      <c r="C29" s="168"/>
      <c r="D29" s="172" t="s">
        <v>130</v>
      </c>
      <c r="E29" s="168"/>
      <c r="F29" s="169">
        <v>5.6850000000000005</v>
      </c>
      <c r="G29" s="170"/>
      <c r="H29" s="170"/>
      <c r="I29" s="170"/>
      <c r="J29" s="168"/>
      <c r="K29" s="1"/>
      <c r="L29" s="1"/>
      <c r="M29" s="1"/>
      <c r="N29" s="1"/>
      <c r="O29" s="1"/>
      <c r="P29" s="1"/>
      <c r="S29" s="1"/>
    </row>
    <row r="30" spans="1:26" ht="12" customHeight="1" x14ac:dyDescent="0.25">
      <c r="A30" s="168"/>
      <c r="B30" s="168"/>
      <c r="C30" s="172"/>
      <c r="D30" s="172" t="s">
        <v>131</v>
      </c>
      <c r="E30" s="168"/>
      <c r="F30" s="169"/>
      <c r="G30" s="170"/>
      <c r="H30" s="170"/>
      <c r="I30" s="170"/>
      <c r="J30" s="168"/>
      <c r="K30" s="1"/>
      <c r="L30" s="1"/>
      <c r="M30" s="1"/>
      <c r="N30" s="1"/>
      <c r="O30" s="1"/>
      <c r="P30" s="1"/>
      <c r="S30" s="1"/>
    </row>
    <row r="31" spans="1:26" x14ac:dyDescent="0.25">
      <c r="A31" s="168"/>
      <c r="B31" s="168"/>
      <c r="C31" s="168"/>
      <c r="D31" s="172" t="s">
        <v>132</v>
      </c>
      <c r="E31" s="168"/>
      <c r="F31" s="169">
        <v>2.7439999999999998</v>
      </c>
      <c r="G31" s="170"/>
      <c r="H31" s="170"/>
      <c r="I31" s="170"/>
      <c r="J31" s="168"/>
      <c r="K31" s="1"/>
      <c r="L31" s="1"/>
      <c r="M31" s="1"/>
      <c r="N31" s="1"/>
      <c r="O31" s="1"/>
      <c r="P31" s="1"/>
      <c r="S31" s="1"/>
    </row>
    <row r="32" spans="1:26" ht="24.95" customHeight="1" x14ac:dyDescent="0.25">
      <c r="A32" s="171">
        <v>7</v>
      </c>
      <c r="B32" s="168" t="s">
        <v>103</v>
      </c>
      <c r="C32" s="173" t="s">
        <v>133</v>
      </c>
      <c r="D32" s="172" t="s">
        <v>134</v>
      </c>
      <c r="E32" s="168" t="s">
        <v>106</v>
      </c>
      <c r="F32" s="169">
        <v>9.7680000000000007</v>
      </c>
      <c r="G32" s="170"/>
      <c r="H32" s="170"/>
      <c r="I32" s="170">
        <f>ROUND(F32*(G32+H32),2)</f>
        <v>0</v>
      </c>
      <c r="J32" s="168">
        <f>ROUND(F32*(N32),2)</f>
        <v>0</v>
      </c>
      <c r="K32" s="1">
        <f>ROUND(F32*(O32),2)</f>
        <v>0</v>
      </c>
      <c r="L32" s="1"/>
      <c r="M32" s="1">
        <f>ROUND(F32*(G32+H32),2)</f>
        <v>0</v>
      </c>
      <c r="N32" s="1">
        <v>0</v>
      </c>
      <c r="O32" s="1"/>
      <c r="P32" s="167">
        <f>ROUND(F32*(R32),3)</f>
        <v>0</v>
      </c>
      <c r="Q32" s="175"/>
      <c r="R32" s="175">
        <v>0</v>
      </c>
      <c r="S32" s="167">
        <f>ROUND(F32*(X32),3)</f>
        <v>0</v>
      </c>
      <c r="X32">
        <v>0</v>
      </c>
      <c r="Z32">
        <v>0</v>
      </c>
    </row>
    <row r="33" spans="1:26" ht="24.95" customHeight="1" x14ac:dyDescent="0.25">
      <c r="A33" s="171">
        <v>8</v>
      </c>
      <c r="B33" s="168" t="s">
        <v>103</v>
      </c>
      <c r="C33" s="173" t="s">
        <v>135</v>
      </c>
      <c r="D33" s="172" t="s">
        <v>136</v>
      </c>
      <c r="E33" s="168" t="s">
        <v>106</v>
      </c>
      <c r="F33" s="169">
        <v>82.903000000000006</v>
      </c>
      <c r="G33" s="170"/>
      <c r="H33" s="170"/>
      <c r="I33" s="170">
        <f>ROUND(F33*(G33+H33),2)</f>
        <v>0</v>
      </c>
      <c r="J33" s="168">
        <f>ROUND(F33*(N33),2)</f>
        <v>0</v>
      </c>
      <c r="K33" s="1">
        <f>ROUND(F33*(O33),2)</f>
        <v>0</v>
      </c>
      <c r="L33" s="1"/>
      <c r="M33" s="1">
        <f>ROUND(F33*(G33+H33),2)</f>
        <v>0</v>
      </c>
      <c r="N33" s="1">
        <v>0</v>
      </c>
      <c r="O33" s="1"/>
      <c r="P33" s="167">
        <f>ROUND(F33*(R33),3)</f>
        <v>0</v>
      </c>
      <c r="Q33" s="175"/>
      <c r="R33" s="175">
        <v>0</v>
      </c>
      <c r="S33" s="167">
        <f>ROUND(F33*(X33),3)</f>
        <v>0</v>
      </c>
      <c r="X33">
        <v>0</v>
      </c>
      <c r="Z33">
        <v>0</v>
      </c>
    </row>
    <row r="34" spans="1:26" ht="12" customHeight="1" x14ac:dyDescent="0.25">
      <c r="A34" s="168"/>
      <c r="B34" s="168"/>
      <c r="C34" s="172"/>
      <c r="D34" s="172" t="s">
        <v>137</v>
      </c>
      <c r="E34" s="168"/>
      <c r="F34" s="169"/>
      <c r="G34" s="170"/>
      <c r="H34" s="170"/>
      <c r="I34" s="170"/>
      <c r="J34" s="168"/>
      <c r="K34" s="1"/>
      <c r="L34" s="1"/>
      <c r="M34" s="1"/>
      <c r="N34" s="1"/>
      <c r="O34" s="1"/>
      <c r="P34" s="1"/>
      <c r="S34" s="1"/>
    </row>
    <row r="35" spans="1:26" x14ac:dyDescent="0.25">
      <c r="A35" s="168"/>
      <c r="B35" s="168"/>
      <c r="C35" s="168"/>
      <c r="D35" s="198">
        <v>58255</v>
      </c>
      <c r="E35" s="168"/>
      <c r="F35" s="169">
        <v>58.255000000000003</v>
      </c>
      <c r="G35" s="170"/>
      <c r="H35" s="170"/>
      <c r="I35" s="170"/>
      <c r="J35" s="168"/>
      <c r="K35" s="1"/>
      <c r="L35" s="1"/>
      <c r="M35" s="1"/>
      <c r="N35" s="1"/>
      <c r="O35" s="1"/>
      <c r="P35" s="1"/>
      <c r="S35" s="1"/>
    </row>
    <row r="36" spans="1:26" ht="12" customHeight="1" x14ac:dyDescent="0.25">
      <c r="A36" s="168"/>
      <c r="B36" s="168"/>
      <c r="C36" s="172"/>
      <c r="D36" s="172" t="s">
        <v>138</v>
      </c>
      <c r="E36" s="168"/>
      <c r="F36" s="169"/>
      <c r="G36" s="170"/>
      <c r="H36" s="170"/>
      <c r="I36" s="170"/>
      <c r="J36" s="168"/>
      <c r="K36" s="1"/>
      <c r="L36" s="1"/>
      <c r="M36" s="1"/>
      <c r="N36" s="1"/>
      <c r="O36" s="1"/>
      <c r="P36" s="1"/>
      <c r="S36" s="1"/>
    </row>
    <row r="37" spans="1:26" x14ac:dyDescent="0.25">
      <c r="A37" s="168"/>
      <c r="B37" s="168"/>
      <c r="C37" s="168"/>
      <c r="D37" s="198">
        <v>24648</v>
      </c>
      <c r="E37" s="168"/>
      <c r="F37" s="169">
        <v>24.648</v>
      </c>
      <c r="G37" s="170"/>
      <c r="H37" s="170"/>
      <c r="I37" s="170"/>
      <c r="J37" s="168"/>
      <c r="K37" s="1"/>
      <c r="L37" s="1"/>
      <c r="M37" s="1"/>
      <c r="N37" s="1"/>
      <c r="O37" s="1"/>
      <c r="P37" s="1"/>
      <c r="S37" s="1"/>
    </row>
    <row r="38" spans="1:26" ht="24.95" customHeight="1" x14ac:dyDescent="0.25">
      <c r="A38" s="171">
        <v>9</v>
      </c>
      <c r="B38" s="168" t="s">
        <v>103</v>
      </c>
      <c r="C38" s="173" t="s">
        <v>139</v>
      </c>
      <c r="D38" s="172" t="s">
        <v>140</v>
      </c>
      <c r="E38" s="168" t="s">
        <v>106</v>
      </c>
      <c r="F38" s="169">
        <v>165.80600000000001</v>
      </c>
      <c r="G38" s="170"/>
      <c r="H38" s="170"/>
      <c r="I38" s="170">
        <f>ROUND(F38*(G38+H38),2)</f>
        <v>0</v>
      </c>
      <c r="J38" s="168">
        <f>ROUND(F38*(N38),2)</f>
        <v>0</v>
      </c>
      <c r="K38" s="1">
        <f>ROUND(F38*(O38),2)</f>
        <v>0</v>
      </c>
      <c r="L38" s="1"/>
      <c r="M38" s="1">
        <f>ROUND(F38*(G38+H38),2)</f>
        <v>0</v>
      </c>
      <c r="N38" s="1">
        <v>0</v>
      </c>
      <c r="O38" s="1"/>
      <c r="P38" s="167">
        <f>ROUND(F38*(R38),3)</f>
        <v>0</v>
      </c>
      <c r="Q38" s="175"/>
      <c r="R38" s="175">
        <v>0</v>
      </c>
      <c r="S38" s="167">
        <f>ROUND(F38*(X38),3)</f>
        <v>0</v>
      </c>
      <c r="X38">
        <v>0</v>
      </c>
      <c r="Z38">
        <v>0</v>
      </c>
    </row>
    <row r="39" spans="1:26" ht="12" customHeight="1" x14ac:dyDescent="0.25">
      <c r="A39" s="168"/>
      <c r="B39" s="168"/>
      <c r="C39" s="172"/>
      <c r="D39" s="172" t="s">
        <v>141</v>
      </c>
      <c r="E39" s="168"/>
      <c r="F39" s="169"/>
      <c r="G39" s="170"/>
      <c r="H39" s="170"/>
      <c r="I39" s="170"/>
      <c r="J39" s="168"/>
      <c r="K39" s="1"/>
      <c r="L39" s="1"/>
      <c r="M39" s="1"/>
      <c r="N39" s="1"/>
      <c r="O39" s="1"/>
      <c r="P39" s="1"/>
      <c r="S39" s="1"/>
    </row>
    <row r="40" spans="1:26" x14ac:dyDescent="0.25">
      <c r="A40" s="168"/>
      <c r="B40" s="168"/>
      <c r="C40" s="168"/>
      <c r="D40" s="198">
        <v>58255</v>
      </c>
      <c r="E40" s="168"/>
      <c r="F40" s="169">
        <v>58.255000000000003</v>
      </c>
      <c r="G40" s="170"/>
      <c r="H40" s="170"/>
      <c r="I40" s="170"/>
      <c r="J40" s="168"/>
      <c r="K40" s="1"/>
      <c r="L40" s="1"/>
      <c r="M40" s="1"/>
      <c r="N40" s="1"/>
      <c r="O40" s="1"/>
      <c r="P40" s="1"/>
      <c r="S40" s="1"/>
    </row>
    <row r="41" spans="1:26" ht="12" customHeight="1" x14ac:dyDescent="0.25">
      <c r="A41" s="168"/>
      <c r="B41" s="168"/>
      <c r="C41" s="172"/>
      <c r="D41" s="172" t="s">
        <v>142</v>
      </c>
      <c r="E41" s="168"/>
      <c r="F41" s="169"/>
      <c r="G41" s="170"/>
      <c r="H41" s="170"/>
      <c r="I41" s="170"/>
      <c r="J41" s="168"/>
      <c r="K41" s="1"/>
      <c r="L41" s="1"/>
      <c r="M41" s="1"/>
      <c r="N41" s="1"/>
      <c r="O41" s="1"/>
      <c r="P41" s="1"/>
      <c r="S41" s="1"/>
    </row>
    <row r="42" spans="1:26" x14ac:dyDescent="0.25">
      <c r="A42" s="168"/>
      <c r="B42" s="168"/>
      <c r="C42" s="168"/>
      <c r="D42" s="198">
        <v>58255</v>
      </c>
      <c r="E42" s="168"/>
      <c r="F42" s="169">
        <v>58.255000000000003</v>
      </c>
      <c r="G42" s="170"/>
      <c r="H42" s="170"/>
      <c r="I42" s="170"/>
      <c r="J42" s="168"/>
      <c r="K42" s="1"/>
      <c r="L42" s="1"/>
      <c r="M42" s="1"/>
      <c r="N42" s="1"/>
      <c r="O42" s="1"/>
      <c r="P42" s="1"/>
      <c r="S42" s="1"/>
    </row>
    <row r="43" spans="1:26" ht="12" customHeight="1" x14ac:dyDescent="0.25">
      <c r="A43" s="168"/>
      <c r="B43" s="168"/>
      <c r="C43" s="172"/>
      <c r="D43" s="172" t="s">
        <v>143</v>
      </c>
      <c r="E43" s="168"/>
      <c r="F43" s="169"/>
      <c r="G43" s="170"/>
      <c r="H43" s="170"/>
      <c r="I43" s="170"/>
      <c r="J43" s="168"/>
      <c r="K43" s="1"/>
      <c r="L43" s="1"/>
      <c r="M43" s="1"/>
      <c r="N43" s="1"/>
      <c r="O43" s="1"/>
      <c r="P43" s="1"/>
      <c r="S43" s="1"/>
    </row>
    <row r="44" spans="1:26" x14ac:dyDescent="0.25">
      <c r="A44" s="168"/>
      <c r="B44" s="168"/>
      <c r="C44" s="168"/>
      <c r="D44" s="198">
        <v>24648</v>
      </c>
      <c r="E44" s="168"/>
      <c r="F44" s="169">
        <v>24.648</v>
      </c>
      <c r="G44" s="170"/>
      <c r="H44" s="170"/>
      <c r="I44" s="170"/>
      <c r="J44" s="168"/>
      <c r="K44" s="1"/>
      <c r="L44" s="1"/>
      <c r="M44" s="1"/>
      <c r="N44" s="1"/>
      <c r="O44" s="1"/>
      <c r="P44" s="1"/>
      <c r="S44" s="1"/>
    </row>
    <row r="45" spans="1:26" ht="12" customHeight="1" x14ac:dyDescent="0.25">
      <c r="A45" s="168"/>
      <c r="B45" s="168"/>
      <c r="C45" s="172"/>
      <c r="D45" s="172" t="s">
        <v>144</v>
      </c>
      <c r="E45" s="168"/>
      <c r="F45" s="169"/>
      <c r="G45" s="170"/>
      <c r="H45" s="170"/>
      <c r="I45" s="170"/>
      <c r="J45" s="168"/>
      <c r="K45" s="1"/>
      <c r="L45" s="1"/>
      <c r="M45" s="1"/>
      <c r="N45" s="1"/>
      <c r="O45" s="1"/>
      <c r="P45" s="1"/>
      <c r="S45" s="1"/>
    </row>
    <row r="46" spans="1:26" x14ac:dyDescent="0.25">
      <c r="A46" s="168"/>
      <c r="B46" s="168"/>
      <c r="C46" s="168"/>
      <c r="D46" s="198">
        <v>24648</v>
      </c>
      <c r="E46" s="168"/>
      <c r="F46" s="169">
        <v>24.648</v>
      </c>
      <c r="G46" s="170"/>
      <c r="H46" s="170"/>
      <c r="I46" s="170"/>
      <c r="J46" s="168"/>
      <c r="K46" s="1"/>
      <c r="L46" s="1"/>
      <c r="M46" s="1"/>
      <c r="N46" s="1"/>
      <c r="O46" s="1"/>
      <c r="P46" s="1"/>
      <c r="S46" s="1"/>
    </row>
    <row r="47" spans="1:26" ht="35.1" customHeight="1" x14ac:dyDescent="0.25">
      <c r="A47" s="171">
        <v>10</v>
      </c>
      <c r="B47" s="168" t="s">
        <v>103</v>
      </c>
      <c r="C47" s="173" t="s">
        <v>145</v>
      </c>
      <c r="D47" s="172" t="s">
        <v>146</v>
      </c>
      <c r="E47" s="168" t="s">
        <v>106</v>
      </c>
      <c r="F47" s="169">
        <v>24.647999999999996</v>
      </c>
      <c r="G47" s="170"/>
      <c r="H47" s="170"/>
      <c r="I47" s="170">
        <f>ROUND(F47*(G47+H47),2)</f>
        <v>0</v>
      </c>
      <c r="J47" s="168">
        <f>ROUND(F47*(N47),2)</f>
        <v>0</v>
      </c>
      <c r="K47" s="1">
        <f>ROUND(F47*(O47),2)</f>
        <v>0</v>
      </c>
      <c r="L47" s="1"/>
      <c r="M47" s="1">
        <f>ROUND(F47*(G47+H47),2)</f>
        <v>0</v>
      </c>
      <c r="N47" s="1">
        <v>0</v>
      </c>
      <c r="O47" s="1"/>
      <c r="P47" s="167">
        <f>ROUND(F47*(R47),3)</f>
        <v>0</v>
      </c>
      <c r="Q47" s="175"/>
      <c r="R47" s="175">
        <v>0</v>
      </c>
      <c r="S47" s="167">
        <f>ROUND(F47*(X47),3)</f>
        <v>0</v>
      </c>
      <c r="X47">
        <v>0</v>
      </c>
      <c r="Z47">
        <v>0</v>
      </c>
    </row>
    <row r="48" spans="1:26" ht="12" customHeight="1" x14ac:dyDescent="0.25">
      <c r="A48" s="168"/>
      <c r="B48" s="168"/>
      <c r="C48" s="172"/>
      <c r="D48" s="172" t="s">
        <v>147</v>
      </c>
      <c r="E48" s="168"/>
      <c r="F48" s="169"/>
      <c r="G48" s="170"/>
      <c r="H48" s="170"/>
      <c r="I48" s="170"/>
      <c r="J48" s="168"/>
      <c r="K48" s="1"/>
      <c r="L48" s="1"/>
      <c r="M48" s="1"/>
      <c r="N48" s="1"/>
      <c r="O48" s="1"/>
      <c r="P48" s="1"/>
      <c r="S48" s="1"/>
    </row>
    <row r="49" spans="1:26" x14ac:dyDescent="0.25">
      <c r="A49" s="168"/>
      <c r="B49" s="168"/>
      <c r="C49" s="168"/>
      <c r="D49" s="172" t="s">
        <v>148</v>
      </c>
      <c r="E49" s="168"/>
      <c r="F49" s="169">
        <v>24.647999999999996</v>
      </c>
      <c r="G49" s="170"/>
      <c r="H49" s="170"/>
      <c r="I49" s="170"/>
      <c r="J49" s="168"/>
      <c r="K49" s="1"/>
      <c r="L49" s="1"/>
      <c r="M49" s="1"/>
      <c r="N49" s="1"/>
      <c r="O49" s="1"/>
      <c r="P49" s="1"/>
      <c r="S49" s="1"/>
    </row>
    <row r="50" spans="1:26" ht="24.95" customHeight="1" x14ac:dyDescent="0.25">
      <c r="A50" s="171">
        <v>11</v>
      </c>
      <c r="B50" s="168" t="s">
        <v>149</v>
      </c>
      <c r="C50" s="173" t="s">
        <v>150</v>
      </c>
      <c r="D50" s="172" t="s">
        <v>151</v>
      </c>
      <c r="E50" s="168" t="s">
        <v>106</v>
      </c>
      <c r="F50" s="169">
        <v>39.554000000000002</v>
      </c>
      <c r="G50" s="170"/>
      <c r="H50" s="170"/>
      <c r="I50" s="170">
        <f>ROUND(F50*(G50+H50),2)</f>
        <v>0</v>
      </c>
      <c r="J50" s="168">
        <f>ROUND(F50*(N50),2)</f>
        <v>0</v>
      </c>
      <c r="K50" s="1">
        <f>ROUND(F50*(O50),2)</f>
        <v>0</v>
      </c>
      <c r="L50" s="1"/>
      <c r="M50" s="1">
        <f>ROUND(F50*(G50+H50),2)</f>
        <v>0</v>
      </c>
      <c r="N50" s="1">
        <v>0</v>
      </c>
      <c r="O50" s="1"/>
      <c r="P50" s="167">
        <f>ROUND(F50*(R50),3)</f>
        <v>0</v>
      </c>
      <c r="Q50" s="175"/>
      <c r="R50" s="175">
        <v>0</v>
      </c>
      <c r="S50" s="167">
        <f>ROUND(F50*(X50),3)</f>
        <v>0</v>
      </c>
      <c r="X50">
        <v>0</v>
      </c>
      <c r="Z50">
        <v>0</v>
      </c>
    </row>
    <row r="51" spans="1:26" ht="12" customHeight="1" x14ac:dyDescent="0.25">
      <c r="A51" s="168"/>
      <c r="B51" s="168"/>
      <c r="C51" s="172"/>
      <c r="D51" s="172" t="s">
        <v>152</v>
      </c>
      <c r="E51" s="168"/>
      <c r="F51" s="169"/>
      <c r="G51" s="170"/>
      <c r="H51" s="170"/>
      <c r="I51" s="170"/>
      <c r="J51" s="168"/>
      <c r="K51" s="1"/>
      <c r="L51" s="1"/>
      <c r="M51" s="1"/>
      <c r="N51" s="1"/>
      <c r="O51" s="1"/>
      <c r="P51" s="1"/>
      <c r="S51" s="1"/>
    </row>
    <row r="52" spans="1:26" x14ac:dyDescent="0.25">
      <c r="A52" s="168"/>
      <c r="B52" s="168"/>
      <c r="C52" s="168"/>
      <c r="D52" s="172" t="s">
        <v>153</v>
      </c>
      <c r="E52" s="168"/>
      <c r="F52" s="169">
        <v>39.554000000000002</v>
      </c>
      <c r="G52" s="170"/>
      <c r="H52" s="170"/>
      <c r="I52" s="170"/>
      <c r="J52" s="168"/>
      <c r="K52" s="1"/>
      <c r="L52" s="1"/>
      <c r="M52" s="1"/>
      <c r="N52" s="1"/>
      <c r="O52" s="1"/>
      <c r="P52" s="1"/>
      <c r="S52" s="1"/>
    </row>
    <row r="53" spans="1:26" ht="24.95" customHeight="1" x14ac:dyDescent="0.25">
      <c r="A53" s="171">
        <v>12</v>
      </c>
      <c r="B53" s="168" t="s">
        <v>103</v>
      </c>
      <c r="C53" s="173" t="s">
        <v>154</v>
      </c>
      <c r="D53" s="172" t="s">
        <v>155</v>
      </c>
      <c r="E53" s="168" t="s">
        <v>106</v>
      </c>
      <c r="F53" s="169">
        <v>39.554000000000002</v>
      </c>
      <c r="G53" s="170"/>
      <c r="H53" s="170"/>
      <c r="I53" s="170">
        <f>ROUND(F53*(G53+H53),2)</f>
        <v>0</v>
      </c>
      <c r="J53" s="168">
        <f>ROUND(F53*(N53),2)</f>
        <v>0</v>
      </c>
      <c r="K53" s="1">
        <f>ROUND(F53*(O53),2)</f>
        <v>0</v>
      </c>
      <c r="L53" s="1"/>
      <c r="M53" s="1">
        <f>ROUND(F53*(G53+H53),2)</f>
        <v>0</v>
      </c>
      <c r="N53" s="1">
        <v>0</v>
      </c>
      <c r="O53" s="1"/>
      <c r="P53" s="167">
        <f>ROUND(F53*(R53),3)</f>
        <v>0</v>
      </c>
      <c r="Q53" s="175"/>
      <c r="R53" s="175">
        <v>0</v>
      </c>
      <c r="S53" s="167">
        <f>ROUND(F53*(X53),3)</f>
        <v>0</v>
      </c>
      <c r="X53">
        <v>0</v>
      </c>
      <c r="Z53">
        <v>0</v>
      </c>
    </row>
    <row r="54" spans="1:26" ht="12" customHeight="1" x14ac:dyDescent="0.25">
      <c r="A54" s="168"/>
      <c r="B54" s="168"/>
      <c r="C54" s="172"/>
      <c r="D54" s="172" t="s">
        <v>156</v>
      </c>
      <c r="E54" s="168"/>
      <c r="F54" s="169"/>
      <c r="G54" s="170"/>
      <c r="H54" s="170"/>
      <c r="I54" s="170"/>
      <c r="J54" s="168"/>
      <c r="K54" s="1"/>
      <c r="L54" s="1"/>
      <c r="M54" s="1"/>
      <c r="N54" s="1"/>
      <c r="O54" s="1"/>
      <c r="P54" s="1"/>
      <c r="S54" s="1"/>
    </row>
    <row r="55" spans="1:26" x14ac:dyDescent="0.25">
      <c r="A55" s="168"/>
      <c r="B55" s="168"/>
      <c r="C55" s="168"/>
      <c r="D55" s="198">
        <v>39554</v>
      </c>
      <c r="E55" s="168"/>
      <c r="F55" s="169">
        <v>39.554000000000002</v>
      </c>
      <c r="G55" s="170"/>
      <c r="H55" s="170"/>
      <c r="I55" s="170"/>
      <c r="J55" s="168"/>
      <c r="K55" s="1"/>
      <c r="L55" s="1"/>
      <c r="M55" s="1"/>
      <c r="N55" s="1"/>
      <c r="O55" s="1"/>
      <c r="P55" s="1"/>
      <c r="S55" s="1"/>
    </row>
    <row r="56" spans="1:26" ht="24.95" customHeight="1" x14ac:dyDescent="0.25">
      <c r="A56" s="171">
        <v>13</v>
      </c>
      <c r="B56" s="168" t="s">
        <v>103</v>
      </c>
      <c r="C56" s="173" t="s">
        <v>157</v>
      </c>
      <c r="D56" s="172" t="s">
        <v>158</v>
      </c>
      <c r="E56" s="168" t="s">
        <v>106</v>
      </c>
      <c r="F56" s="169">
        <v>122.45700000000001</v>
      </c>
      <c r="G56" s="170"/>
      <c r="H56" s="170"/>
      <c r="I56" s="170">
        <f>ROUND(F56*(G56+H56),2)</f>
        <v>0</v>
      </c>
      <c r="J56" s="168">
        <f>ROUND(F56*(N56),2)</f>
        <v>0</v>
      </c>
      <c r="K56" s="1">
        <f>ROUND(F56*(O56),2)</f>
        <v>0</v>
      </c>
      <c r="L56" s="1"/>
      <c r="M56" s="1">
        <f>ROUND(F56*(G56+H56),2)</f>
        <v>0</v>
      </c>
      <c r="N56" s="1">
        <v>0</v>
      </c>
      <c r="O56" s="1"/>
      <c r="P56" s="167">
        <f>ROUND(F56*(R56),3)</f>
        <v>0</v>
      </c>
      <c r="Q56" s="175"/>
      <c r="R56" s="175">
        <v>0</v>
      </c>
      <c r="S56" s="167">
        <f>ROUND(F56*(X56),3)</f>
        <v>0</v>
      </c>
      <c r="X56">
        <v>0</v>
      </c>
      <c r="Z56">
        <v>0</v>
      </c>
    </row>
    <row r="57" spans="1:26" ht="12" customHeight="1" x14ac:dyDescent="0.25">
      <c r="A57" s="168"/>
      <c r="B57" s="168"/>
      <c r="C57" s="172"/>
      <c r="D57" s="172" t="s">
        <v>159</v>
      </c>
      <c r="E57" s="168"/>
      <c r="F57" s="169"/>
      <c r="G57" s="170"/>
      <c r="H57" s="170"/>
      <c r="I57" s="170"/>
      <c r="J57" s="168"/>
      <c r="K57" s="1"/>
      <c r="L57" s="1"/>
      <c r="M57" s="1"/>
      <c r="N57" s="1"/>
      <c r="O57" s="1"/>
      <c r="P57" s="1"/>
      <c r="S57" s="1"/>
    </row>
    <row r="58" spans="1:26" x14ac:dyDescent="0.25">
      <c r="A58" s="168"/>
      <c r="B58" s="168"/>
      <c r="C58" s="168"/>
      <c r="D58" s="172" t="s">
        <v>160</v>
      </c>
      <c r="E58" s="168"/>
      <c r="F58" s="169">
        <v>82.903000000000006</v>
      </c>
      <c r="G58" s="170"/>
      <c r="H58" s="170"/>
      <c r="I58" s="170"/>
      <c r="J58" s="168"/>
      <c r="K58" s="1"/>
      <c r="L58" s="1"/>
      <c r="M58" s="1"/>
      <c r="N58" s="1"/>
      <c r="O58" s="1"/>
      <c r="P58" s="1"/>
      <c r="S58" s="1"/>
    </row>
    <row r="59" spans="1:26" ht="12" customHeight="1" x14ac:dyDescent="0.25">
      <c r="A59" s="168"/>
      <c r="B59" s="168"/>
      <c r="C59" s="172"/>
      <c r="D59" s="172" t="s">
        <v>161</v>
      </c>
      <c r="E59" s="168"/>
      <c r="F59" s="169"/>
      <c r="G59" s="170"/>
      <c r="H59" s="170"/>
      <c r="I59" s="170"/>
      <c r="J59" s="168"/>
      <c r="K59" s="1"/>
      <c r="L59" s="1"/>
      <c r="M59" s="1"/>
      <c r="N59" s="1"/>
      <c r="O59" s="1"/>
      <c r="P59" s="1"/>
      <c r="S59" s="1"/>
    </row>
    <row r="60" spans="1:26" x14ac:dyDescent="0.25">
      <c r="A60" s="168"/>
      <c r="B60" s="168"/>
      <c r="C60" s="168"/>
      <c r="D60" s="172" t="s">
        <v>153</v>
      </c>
      <c r="E60" s="168"/>
      <c r="F60" s="169">
        <v>39.554000000000002</v>
      </c>
      <c r="G60" s="170"/>
      <c r="H60" s="170"/>
      <c r="I60" s="170"/>
      <c r="J60" s="168"/>
      <c r="K60" s="1"/>
      <c r="L60" s="1"/>
      <c r="M60" s="1"/>
      <c r="N60" s="1"/>
      <c r="O60" s="1"/>
      <c r="P60" s="1"/>
      <c r="S60" s="1"/>
    </row>
    <row r="61" spans="1:26" ht="24.95" customHeight="1" x14ac:dyDescent="0.25">
      <c r="A61" s="171">
        <v>14</v>
      </c>
      <c r="B61" s="168" t="s">
        <v>103</v>
      </c>
      <c r="C61" s="173" t="s">
        <v>162</v>
      </c>
      <c r="D61" s="172" t="s">
        <v>163</v>
      </c>
      <c r="E61" s="168" t="s">
        <v>164</v>
      </c>
      <c r="F61" s="169">
        <v>291.27500000000003</v>
      </c>
      <c r="G61" s="170"/>
      <c r="H61" s="170"/>
      <c r="I61" s="170">
        <f>ROUND(F61*(G61+H61),2)</f>
        <v>0</v>
      </c>
      <c r="J61" s="168">
        <f>ROUND(F61*(N61),2)</f>
        <v>0</v>
      </c>
      <c r="K61" s="1">
        <f>ROUND(F61*(O61),2)</f>
        <v>0</v>
      </c>
      <c r="L61" s="1"/>
      <c r="M61" s="1">
        <f>ROUND(F61*(G61+H61),2)</f>
        <v>0</v>
      </c>
      <c r="N61" s="1">
        <v>0</v>
      </c>
      <c r="O61" s="1"/>
      <c r="P61" s="167">
        <f>ROUND(F61*(R61),3)</f>
        <v>0</v>
      </c>
      <c r="Q61" s="175"/>
      <c r="R61" s="175">
        <v>0</v>
      </c>
      <c r="S61" s="167">
        <f>ROUND(F61*(X61),3)</f>
        <v>0</v>
      </c>
      <c r="X61">
        <v>0</v>
      </c>
      <c r="Z61">
        <v>0</v>
      </c>
    </row>
    <row r="62" spans="1:26" ht="12" customHeight="1" x14ac:dyDescent="0.25">
      <c r="A62" s="168"/>
      <c r="B62" s="168"/>
      <c r="C62" s="172"/>
      <c r="D62" s="172" t="s">
        <v>165</v>
      </c>
      <c r="E62" s="168"/>
      <c r="F62" s="169"/>
      <c r="G62" s="170"/>
      <c r="H62" s="170"/>
      <c r="I62" s="170"/>
      <c r="J62" s="168"/>
      <c r="K62" s="1"/>
      <c r="L62" s="1"/>
      <c r="M62" s="1"/>
      <c r="N62" s="1"/>
      <c r="O62" s="1"/>
      <c r="P62" s="1"/>
      <c r="S62" s="1"/>
    </row>
    <row r="63" spans="1:26" x14ac:dyDescent="0.25">
      <c r="A63" s="168"/>
      <c r="B63" s="168"/>
      <c r="C63" s="168"/>
      <c r="D63" s="172" t="s">
        <v>166</v>
      </c>
      <c r="E63" s="168"/>
      <c r="F63" s="169">
        <v>291.27500000000003</v>
      </c>
      <c r="G63" s="170"/>
      <c r="H63" s="170"/>
      <c r="I63" s="170"/>
      <c r="J63" s="168"/>
      <c r="K63" s="1"/>
      <c r="L63" s="1"/>
      <c r="M63" s="1"/>
      <c r="N63" s="1"/>
      <c r="O63" s="1"/>
      <c r="P63" s="1"/>
      <c r="Q63" t="s">
        <v>113</v>
      </c>
      <c r="S63" s="1"/>
    </row>
    <row r="64" spans="1:26" x14ac:dyDescent="0.25">
      <c r="A64" s="156"/>
      <c r="B64" s="156"/>
      <c r="C64" s="156"/>
      <c r="D64" s="174" t="s">
        <v>64</v>
      </c>
      <c r="E64" s="156"/>
      <c r="F64" s="167"/>
      <c r="G64" s="159">
        <f>ROUND((SUM(L10:L63))/1,2)</f>
        <v>0</v>
      </c>
      <c r="H64" s="159">
        <f>ROUND((SUM(M10:M63))/1,2)</f>
        <v>0</v>
      </c>
      <c r="I64" s="159">
        <f>ROUND((SUM(I10:I63))/1,2)</f>
        <v>0</v>
      </c>
      <c r="J64" s="156"/>
      <c r="K64" s="156"/>
      <c r="L64" s="156">
        <f>ROUND((SUM(L10:L63))/1,2)</f>
        <v>0</v>
      </c>
      <c r="M64" s="156">
        <f>ROUND((SUM(M10:M63))/1,2)</f>
        <v>0</v>
      </c>
      <c r="N64" s="156"/>
      <c r="O64" s="156"/>
      <c r="P64" s="176">
        <f>ROUND((SUM(P10:P63))/1,2)</f>
        <v>0</v>
      </c>
      <c r="Q64" s="153"/>
      <c r="R64" s="153"/>
      <c r="S64" s="176">
        <f>ROUND((SUM(S10:S63))/1,2)</f>
        <v>0</v>
      </c>
      <c r="T64" s="153"/>
      <c r="U64" s="153"/>
      <c r="V64" s="153"/>
      <c r="W64" s="153"/>
      <c r="X64" s="153"/>
      <c r="Y64" s="153"/>
      <c r="Z64" s="153"/>
    </row>
    <row r="65" spans="1:26" x14ac:dyDescent="0.25">
      <c r="A65" s="1"/>
      <c r="B65" s="1"/>
      <c r="C65" s="1"/>
      <c r="D65" s="199"/>
      <c r="E65" s="1"/>
      <c r="F65" s="163"/>
      <c r="G65" s="149"/>
      <c r="H65" s="149"/>
      <c r="I65" s="149"/>
      <c r="J65" s="1"/>
      <c r="K65" s="1"/>
      <c r="L65" s="1"/>
      <c r="M65" s="1"/>
      <c r="N65" s="1"/>
      <c r="O65" s="1"/>
      <c r="P65" s="1"/>
      <c r="S65" s="1"/>
    </row>
    <row r="66" spans="1:26" x14ac:dyDescent="0.25">
      <c r="A66" s="156"/>
      <c r="B66" s="156"/>
      <c r="C66" s="156"/>
      <c r="D66" s="174" t="s">
        <v>65</v>
      </c>
      <c r="E66" s="156"/>
      <c r="F66" s="167"/>
      <c r="G66" s="157"/>
      <c r="H66" s="157"/>
      <c r="I66" s="157"/>
      <c r="J66" s="156"/>
      <c r="K66" s="156"/>
      <c r="L66" s="156"/>
      <c r="M66" s="156"/>
      <c r="N66" s="156"/>
      <c r="O66" s="156"/>
      <c r="P66" s="156"/>
      <c r="Q66" s="153"/>
      <c r="R66" s="153"/>
      <c r="S66" s="156"/>
      <c r="T66" s="153"/>
      <c r="U66" s="153"/>
      <c r="V66" s="153"/>
      <c r="W66" s="153"/>
      <c r="X66" s="153"/>
      <c r="Y66" s="153"/>
      <c r="Z66" s="153"/>
    </row>
    <row r="67" spans="1:26" ht="24.95" customHeight="1" x14ac:dyDescent="0.25">
      <c r="A67" s="171">
        <v>15</v>
      </c>
      <c r="B67" s="168" t="s">
        <v>167</v>
      </c>
      <c r="C67" s="173" t="s">
        <v>168</v>
      </c>
      <c r="D67" s="172" t="s">
        <v>169</v>
      </c>
      <c r="E67" s="168" t="s">
        <v>106</v>
      </c>
      <c r="F67" s="169">
        <v>27.777555</v>
      </c>
      <c r="G67" s="170"/>
      <c r="H67" s="170"/>
      <c r="I67" s="170">
        <f>ROUND(F67*(G67+H67),2)</f>
        <v>0</v>
      </c>
      <c r="J67" s="168">
        <f>ROUND(F67*(N67),2)</f>
        <v>0</v>
      </c>
      <c r="K67" s="1">
        <f>ROUND(F67*(O67),2)</f>
        <v>0</v>
      </c>
      <c r="L67" s="1"/>
      <c r="M67" s="1">
        <f>ROUND(F67*(G67+H67),2)</f>
        <v>0</v>
      </c>
      <c r="N67" s="1">
        <v>0</v>
      </c>
      <c r="O67" s="1"/>
      <c r="P67" s="167">
        <f>ROUND(F67*(R67),3)</f>
        <v>66.665999999999997</v>
      </c>
      <c r="Q67" s="175"/>
      <c r="R67" s="175">
        <v>2.4</v>
      </c>
      <c r="S67" s="167">
        <f>ROUND(F67*(X67),3)</f>
        <v>0</v>
      </c>
      <c r="X67">
        <v>0</v>
      </c>
      <c r="Z67">
        <v>0</v>
      </c>
    </row>
    <row r="68" spans="1:26" ht="12" customHeight="1" x14ac:dyDescent="0.25">
      <c r="A68" s="168"/>
      <c r="B68" s="168"/>
      <c r="C68" s="172"/>
      <c r="D68" s="172" t="s">
        <v>170</v>
      </c>
      <c r="E68" s="168"/>
      <c r="F68" s="169"/>
      <c r="G68" s="170"/>
      <c r="H68" s="170"/>
      <c r="I68" s="170"/>
      <c r="J68" s="168"/>
      <c r="K68" s="1"/>
      <c r="L68" s="1"/>
      <c r="M68" s="1"/>
      <c r="N68" s="1"/>
      <c r="O68" s="1"/>
      <c r="P68" s="1"/>
      <c r="S68" s="1"/>
    </row>
    <row r="69" spans="1:26" x14ac:dyDescent="0.25">
      <c r="A69" s="168"/>
      <c r="B69" s="168"/>
      <c r="C69" s="168"/>
      <c r="D69" s="172" t="s">
        <v>171</v>
      </c>
      <c r="E69" s="168"/>
      <c r="F69" s="169">
        <v>15.600000000000001</v>
      </c>
      <c r="G69" s="170"/>
      <c r="H69" s="170"/>
      <c r="I69" s="170"/>
      <c r="J69" s="168"/>
      <c r="K69" s="1"/>
      <c r="L69" s="1"/>
      <c r="M69" s="1"/>
      <c r="N69" s="1"/>
      <c r="O69" s="1"/>
      <c r="P69" s="1"/>
      <c r="Q69" s="177" t="s">
        <v>172</v>
      </c>
      <c r="S69" s="1"/>
    </row>
    <row r="70" spans="1:26" x14ac:dyDescent="0.25">
      <c r="A70" s="168"/>
      <c r="B70" s="168"/>
      <c r="C70" s="172"/>
      <c r="D70" s="172" t="s">
        <v>173</v>
      </c>
      <c r="E70" s="168"/>
      <c r="F70" s="169">
        <v>11.368499999999999</v>
      </c>
      <c r="G70" s="170"/>
      <c r="H70" s="170"/>
      <c r="I70" s="170"/>
      <c r="J70" s="168"/>
      <c r="K70" s="1"/>
      <c r="L70" s="1"/>
      <c r="M70" s="1"/>
      <c r="N70" s="1"/>
      <c r="O70" s="1"/>
      <c r="P70" s="1"/>
      <c r="Q70" t="s">
        <v>113</v>
      </c>
      <c r="S70" s="1"/>
    </row>
    <row r="71" spans="1:26" ht="12" customHeight="1" x14ac:dyDescent="0.25">
      <c r="A71" s="168"/>
      <c r="B71" s="168"/>
      <c r="C71" s="172"/>
      <c r="D71" s="172" t="s">
        <v>174</v>
      </c>
      <c r="E71" s="168"/>
      <c r="F71" s="169">
        <v>26.968499999999999</v>
      </c>
      <c r="G71" s="170"/>
      <c r="H71" s="170"/>
      <c r="I71" s="170"/>
      <c r="J71" s="168"/>
      <c r="K71" s="1"/>
      <c r="L71" s="1"/>
      <c r="M71" s="1"/>
      <c r="N71" s="1"/>
      <c r="O71" s="1"/>
      <c r="P71" s="1"/>
      <c r="Q71" t="s">
        <v>175</v>
      </c>
      <c r="S71" s="1"/>
    </row>
    <row r="72" spans="1:26" ht="12" customHeight="1" x14ac:dyDescent="0.25">
      <c r="A72" s="168"/>
      <c r="B72" s="168"/>
      <c r="C72" s="172"/>
      <c r="D72" s="172" t="s">
        <v>176</v>
      </c>
      <c r="E72" s="168"/>
      <c r="F72" s="169"/>
      <c r="G72" s="170"/>
      <c r="H72" s="170"/>
      <c r="I72" s="170"/>
      <c r="J72" s="168"/>
      <c r="K72" s="1"/>
      <c r="L72" s="1"/>
      <c r="M72" s="1"/>
      <c r="N72" s="1"/>
      <c r="O72" s="1"/>
      <c r="P72" s="1"/>
      <c r="S72" s="1"/>
    </row>
    <row r="73" spans="1:26" x14ac:dyDescent="0.25">
      <c r="A73" s="168"/>
      <c r="B73" s="168"/>
      <c r="C73" s="168"/>
      <c r="D73" s="172" t="s">
        <v>177</v>
      </c>
      <c r="E73" s="168"/>
      <c r="F73" s="169">
        <v>0.80905499999999997</v>
      </c>
      <c r="G73" s="170"/>
      <c r="H73" s="170"/>
      <c r="I73" s="170"/>
      <c r="J73" s="168"/>
      <c r="K73" s="1"/>
      <c r="L73" s="1"/>
      <c r="M73" s="1"/>
      <c r="N73" s="1"/>
      <c r="O73" s="1"/>
      <c r="P73" s="1"/>
      <c r="S73" s="1"/>
    </row>
    <row r="74" spans="1:26" ht="24.95" customHeight="1" x14ac:dyDescent="0.25">
      <c r="A74" s="171">
        <v>16</v>
      </c>
      <c r="B74" s="168" t="s">
        <v>167</v>
      </c>
      <c r="C74" s="173" t="s">
        <v>178</v>
      </c>
      <c r="D74" s="172" t="s">
        <v>179</v>
      </c>
      <c r="E74" s="168" t="s">
        <v>106</v>
      </c>
      <c r="F74" s="169">
        <v>1.963695</v>
      </c>
      <c r="G74" s="170"/>
      <c r="H74" s="170"/>
      <c r="I74" s="170">
        <f>ROUND(F74*(G74+H74),2)</f>
        <v>0</v>
      </c>
      <c r="J74" s="168">
        <f>ROUND(F74*(N74),2)</f>
        <v>0</v>
      </c>
      <c r="K74" s="1">
        <f>ROUND(F74*(O74),2)</f>
        <v>0</v>
      </c>
      <c r="L74" s="1"/>
      <c r="M74" s="1">
        <f>ROUND(F74*(G74+H74),2)</f>
        <v>0</v>
      </c>
      <c r="N74" s="1">
        <v>0</v>
      </c>
      <c r="O74" s="1"/>
      <c r="P74" s="167">
        <f>ROUND(F74*(R74),3)</f>
        <v>4.7130000000000001</v>
      </c>
      <c r="Q74" s="175"/>
      <c r="R74" s="175">
        <v>2.4</v>
      </c>
      <c r="S74" s="167">
        <f>ROUND(F74*(X74),3)</f>
        <v>0</v>
      </c>
      <c r="X74">
        <v>0</v>
      </c>
      <c r="Z74">
        <v>0</v>
      </c>
    </row>
    <row r="75" spans="1:26" ht="12" customHeight="1" x14ac:dyDescent="0.25">
      <c r="A75" s="168"/>
      <c r="B75" s="168"/>
      <c r="C75" s="172"/>
      <c r="D75" s="172" t="s">
        <v>180</v>
      </c>
      <c r="E75" s="168"/>
      <c r="F75" s="169"/>
      <c r="G75" s="170"/>
      <c r="H75" s="170"/>
      <c r="I75" s="170"/>
      <c r="J75" s="168"/>
      <c r="K75" s="1"/>
      <c r="L75" s="1"/>
      <c r="M75" s="1"/>
      <c r="N75" s="1"/>
      <c r="O75" s="1"/>
      <c r="P75" s="1"/>
      <c r="S75" s="1"/>
    </row>
    <row r="76" spans="1:26" x14ac:dyDescent="0.25">
      <c r="A76" s="168"/>
      <c r="B76" s="168"/>
      <c r="C76" s="168"/>
      <c r="D76" s="172" t="s">
        <v>181</v>
      </c>
      <c r="E76" s="168"/>
      <c r="F76" s="169">
        <v>1.38</v>
      </c>
      <c r="G76" s="170"/>
      <c r="H76" s="170"/>
      <c r="I76" s="170"/>
      <c r="J76" s="168"/>
      <c r="K76" s="1"/>
      <c r="L76" s="1"/>
      <c r="M76" s="1"/>
      <c r="N76" s="1"/>
      <c r="O76" s="1"/>
      <c r="P76" s="1"/>
      <c r="Q76" s="177" t="s">
        <v>172</v>
      </c>
      <c r="S76" s="1"/>
    </row>
    <row r="77" spans="1:26" ht="12" customHeight="1" x14ac:dyDescent="0.25">
      <c r="A77" s="168"/>
      <c r="B77" s="168"/>
      <c r="C77" s="172"/>
      <c r="D77" s="172" t="s">
        <v>182</v>
      </c>
      <c r="E77" s="168"/>
      <c r="F77" s="169"/>
      <c r="G77" s="170"/>
      <c r="H77" s="170"/>
      <c r="I77" s="170"/>
      <c r="J77" s="168"/>
      <c r="K77" s="1"/>
      <c r="L77" s="1"/>
      <c r="M77" s="1"/>
      <c r="N77" s="1"/>
      <c r="O77" s="1"/>
      <c r="P77" s="1"/>
      <c r="S77" s="1"/>
    </row>
    <row r="78" spans="1:26" x14ac:dyDescent="0.25">
      <c r="A78" s="168"/>
      <c r="B78" s="168"/>
      <c r="C78" s="168"/>
      <c r="D78" s="172" t="s">
        <v>183</v>
      </c>
      <c r="E78" s="168"/>
      <c r="F78" s="169">
        <v>0.52650000000000008</v>
      </c>
      <c r="G78" s="170"/>
      <c r="H78" s="170"/>
      <c r="I78" s="170"/>
      <c r="J78" s="168"/>
      <c r="K78" s="1"/>
      <c r="L78" s="1"/>
      <c r="M78" s="1"/>
      <c r="N78" s="1"/>
      <c r="O78" s="1"/>
      <c r="P78" s="1"/>
      <c r="Q78" s="177" t="s">
        <v>172</v>
      </c>
      <c r="S78" s="1"/>
    </row>
    <row r="79" spans="1:26" ht="12" customHeight="1" x14ac:dyDescent="0.25">
      <c r="A79" s="168"/>
      <c r="B79" s="168"/>
      <c r="C79" s="172"/>
      <c r="D79" s="172" t="s">
        <v>174</v>
      </c>
      <c r="E79" s="168"/>
      <c r="F79" s="169">
        <v>1.9064999999999999</v>
      </c>
      <c r="G79" s="170"/>
      <c r="H79" s="170"/>
      <c r="I79" s="170"/>
      <c r="J79" s="168"/>
      <c r="K79" s="1"/>
      <c r="L79" s="1"/>
      <c r="M79" s="1"/>
      <c r="N79" s="1"/>
      <c r="O79" s="1"/>
      <c r="P79" s="1"/>
      <c r="Q79" t="s">
        <v>175</v>
      </c>
      <c r="S79" s="1"/>
    </row>
    <row r="80" spans="1:26" ht="12" customHeight="1" x14ac:dyDescent="0.25">
      <c r="A80" s="168"/>
      <c r="B80" s="168"/>
      <c r="C80" s="172"/>
      <c r="D80" s="172" t="s">
        <v>176</v>
      </c>
      <c r="E80" s="168"/>
      <c r="F80" s="169"/>
      <c r="G80" s="170"/>
      <c r="H80" s="170"/>
      <c r="I80" s="170"/>
      <c r="J80" s="168"/>
      <c r="K80" s="1"/>
      <c r="L80" s="1"/>
      <c r="M80" s="1"/>
      <c r="N80" s="1"/>
      <c r="O80" s="1"/>
      <c r="P80" s="1"/>
      <c r="S80" s="1"/>
    </row>
    <row r="81" spans="1:26" x14ac:dyDescent="0.25">
      <c r="A81" s="168"/>
      <c r="B81" s="168"/>
      <c r="C81" s="168"/>
      <c r="D81" s="172" t="s">
        <v>184</v>
      </c>
      <c r="E81" s="168"/>
      <c r="F81" s="169">
        <v>5.7195000000000003E-2</v>
      </c>
      <c r="G81" s="170"/>
      <c r="H81" s="170"/>
      <c r="I81" s="170"/>
      <c r="J81" s="168"/>
      <c r="K81" s="1"/>
      <c r="L81" s="1"/>
      <c r="M81" s="1"/>
      <c r="N81" s="1"/>
      <c r="O81" s="1"/>
      <c r="P81" s="1"/>
      <c r="S81" s="1"/>
    </row>
    <row r="82" spans="1:26" ht="24.95" customHeight="1" x14ac:dyDescent="0.25">
      <c r="A82" s="171">
        <v>17</v>
      </c>
      <c r="B82" s="168" t="s">
        <v>167</v>
      </c>
      <c r="C82" s="173" t="s">
        <v>185</v>
      </c>
      <c r="D82" s="172" t="s">
        <v>186</v>
      </c>
      <c r="E82" s="168" t="s">
        <v>106</v>
      </c>
      <c r="F82" s="169">
        <v>10.4175</v>
      </c>
      <c r="G82" s="170"/>
      <c r="H82" s="170"/>
      <c r="I82" s="170">
        <f>ROUND(F82*(G82+H82),2)</f>
        <v>0</v>
      </c>
      <c r="J82" s="168">
        <f>ROUND(F82*(N82),2)</f>
        <v>0</v>
      </c>
      <c r="K82" s="1">
        <f>ROUND(F82*(O82),2)</f>
        <v>0</v>
      </c>
      <c r="L82" s="1"/>
      <c r="M82" s="1">
        <f>ROUND(F82*(G82+H82),2)</f>
        <v>0</v>
      </c>
      <c r="N82" s="1">
        <v>0</v>
      </c>
      <c r="O82" s="1"/>
      <c r="P82" s="167">
        <f>ROUND(F82*(R82),3)</f>
        <v>20.969000000000001</v>
      </c>
      <c r="Q82" s="175"/>
      <c r="R82" s="175">
        <v>2.0128499999999998</v>
      </c>
      <c r="S82" s="167">
        <f>ROUND(F82*(X82),3)</f>
        <v>0</v>
      </c>
      <c r="X82">
        <v>0</v>
      </c>
      <c r="Z82">
        <v>0</v>
      </c>
    </row>
    <row r="83" spans="1:26" ht="12" customHeight="1" x14ac:dyDescent="0.25">
      <c r="A83" s="168"/>
      <c r="B83" s="168"/>
      <c r="C83" s="172"/>
      <c r="D83" s="172" t="s">
        <v>187</v>
      </c>
      <c r="E83" s="168"/>
      <c r="F83" s="169"/>
      <c r="G83" s="170"/>
      <c r="H83" s="170"/>
      <c r="I83" s="170"/>
      <c r="J83" s="168"/>
      <c r="K83" s="1"/>
      <c r="L83" s="1"/>
      <c r="M83" s="1"/>
      <c r="N83" s="1"/>
      <c r="O83" s="1"/>
      <c r="P83" s="1"/>
      <c r="S83" s="1"/>
    </row>
    <row r="84" spans="1:26" x14ac:dyDescent="0.25">
      <c r="A84" s="168"/>
      <c r="B84" s="168"/>
      <c r="C84" s="168"/>
      <c r="D84" s="172" t="s">
        <v>188</v>
      </c>
      <c r="E84" s="168"/>
      <c r="F84" s="169">
        <v>5.73</v>
      </c>
      <c r="G84" s="170"/>
      <c r="H84" s="170"/>
      <c r="I84" s="170"/>
      <c r="J84" s="168"/>
      <c r="K84" s="1"/>
      <c r="L84" s="1"/>
      <c r="M84" s="1"/>
      <c r="N84" s="1"/>
      <c r="O84" s="1"/>
      <c r="P84" s="1"/>
      <c r="Q84" t="s">
        <v>113</v>
      </c>
      <c r="S84" s="1"/>
    </row>
    <row r="85" spans="1:26" x14ac:dyDescent="0.25">
      <c r="A85" s="168"/>
      <c r="B85" s="168"/>
      <c r="C85" s="172"/>
      <c r="D85" s="172" t="s">
        <v>189</v>
      </c>
      <c r="E85" s="168"/>
      <c r="F85" s="169">
        <v>4.6875</v>
      </c>
      <c r="G85" s="170"/>
      <c r="H85" s="170"/>
      <c r="I85" s="170"/>
      <c r="J85" s="168"/>
      <c r="K85" s="1"/>
      <c r="L85" s="1"/>
      <c r="M85" s="1"/>
      <c r="N85" s="1"/>
      <c r="O85" s="1"/>
      <c r="P85" s="1"/>
      <c r="Q85" t="s">
        <v>113</v>
      </c>
      <c r="S85" s="1"/>
    </row>
    <row r="86" spans="1:26" ht="24.95" customHeight="1" x14ac:dyDescent="0.25">
      <c r="A86" s="171">
        <v>18</v>
      </c>
      <c r="B86" s="168" t="s">
        <v>167</v>
      </c>
      <c r="C86" s="173" t="s">
        <v>185</v>
      </c>
      <c r="D86" s="172" t="s">
        <v>190</v>
      </c>
      <c r="E86" s="168" t="s">
        <v>106</v>
      </c>
      <c r="F86" s="169">
        <v>4.4999999999999998E-2</v>
      </c>
      <c r="G86" s="170"/>
      <c r="H86" s="170"/>
      <c r="I86" s="170">
        <f>ROUND(F86*(G86+H86),2)</f>
        <v>0</v>
      </c>
      <c r="J86" s="168">
        <f>ROUND(F86*(N86),2)</f>
        <v>0</v>
      </c>
      <c r="K86" s="1">
        <f>ROUND(F86*(O86),2)</f>
        <v>0</v>
      </c>
      <c r="L86" s="1"/>
      <c r="M86" s="1">
        <f>ROUND(F86*(G86+H86),2)</f>
        <v>0</v>
      </c>
      <c r="N86" s="1">
        <v>0</v>
      </c>
      <c r="O86" s="1"/>
      <c r="P86" s="167">
        <f>ROUND(F86*(R86),3)</f>
        <v>9.0999999999999998E-2</v>
      </c>
      <c r="Q86" s="175"/>
      <c r="R86" s="175">
        <v>2.0128499999999998</v>
      </c>
      <c r="S86" s="167">
        <f>ROUND(F86*(X86),3)</f>
        <v>0</v>
      </c>
      <c r="X86">
        <v>0</v>
      </c>
      <c r="Z86">
        <v>0</v>
      </c>
    </row>
    <row r="87" spans="1:26" ht="12" customHeight="1" x14ac:dyDescent="0.25">
      <c r="A87" s="168"/>
      <c r="B87" s="168"/>
      <c r="C87" s="172"/>
      <c r="D87" s="172" t="s">
        <v>191</v>
      </c>
      <c r="E87" s="168"/>
      <c r="F87" s="169"/>
      <c r="G87" s="170"/>
      <c r="H87" s="170"/>
      <c r="I87" s="170"/>
      <c r="J87" s="168"/>
      <c r="K87" s="1"/>
      <c r="L87" s="1"/>
      <c r="M87" s="1"/>
      <c r="N87" s="1"/>
      <c r="O87" s="1"/>
      <c r="P87" s="1"/>
      <c r="S87" s="1"/>
    </row>
    <row r="88" spans="1:26" x14ac:dyDescent="0.25">
      <c r="A88" s="168"/>
      <c r="B88" s="168"/>
      <c r="C88" s="168"/>
      <c r="D88" s="172" t="s">
        <v>192</v>
      </c>
      <c r="E88" s="168"/>
      <c r="F88" s="169">
        <v>4.4999999999999998E-2</v>
      </c>
      <c r="G88" s="170"/>
      <c r="H88" s="170"/>
      <c r="I88" s="170"/>
      <c r="J88" s="168"/>
      <c r="K88" s="1"/>
      <c r="L88" s="1"/>
      <c r="M88" s="1"/>
      <c r="N88" s="1"/>
      <c r="O88" s="1"/>
      <c r="P88" s="1"/>
      <c r="S88" s="1"/>
    </row>
    <row r="89" spans="1:26" ht="24.95" customHeight="1" x14ac:dyDescent="0.25">
      <c r="A89" s="171">
        <v>19</v>
      </c>
      <c r="B89" s="168" t="s">
        <v>167</v>
      </c>
      <c r="C89" s="173" t="s">
        <v>193</v>
      </c>
      <c r="D89" s="172" t="s">
        <v>194</v>
      </c>
      <c r="E89" s="168" t="s">
        <v>195</v>
      </c>
      <c r="F89" s="169">
        <v>0.52315</v>
      </c>
      <c r="G89" s="170"/>
      <c r="H89" s="170"/>
      <c r="I89" s="170">
        <f>ROUND(F89*(G89+H89),2)</f>
        <v>0</v>
      </c>
      <c r="J89" s="168">
        <f>ROUND(F89*(N89),2)</f>
        <v>0</v>
      </c>
      <c r="K89" s="1">
        <f>ROUND(F89*(O89),2)</f>
        <v>0</v>
      </c>
      <c r="L89" s="1"/>
      <c r="M89" s="1">
        <f>ROUND(F89*(G89+H89),2)</f>
        <v>0</v>
      </c>
      <c r="N89" s="1">
        <v>0</v>
      </c>
      <c r="O89" s="1"/>
      <c r="P89" s="167">
        <f>ROUND(F89*(R89),3)</f>
        <v>0.57499999999999996</v>
      </c>
      <c r="Q89" s="175"/>
      <c r="R89" s="175">
        <v>1.1000000000000001</v>
      </c>
      <c r="S89" s="167">
        <f>ROUND(F89*(X89),3)</f>
        <v>0</v>
      </c>
      <c r="X89">
        <v>0</v>
      </c>
      <c r="Z89">
        <v>0</v>
      </c>
    </row>
    <row r="90" spans="1:26" ht="12" customHeight="1" x14ac:dyDescent="0.25">
      <c r="A90" s="168"/>
      <c r="B90" s="168"/>
      <c r="C90" s="172"/>
      <c r="D90" s="172" t="s">
        <v>196</v>
      </c>
      <c r="E90" s="168"/>
      <c r="F90" s="169"/>
      <c r="G90" s="170"/>
      <c r="H90" s="170"/>
      <c r="I90" s="170"/>
      <c r="J90" s="168"/>
      <c r="K90" s="1"/>
      <c r="L90" s="1"/>
      <c r="M90" s="1"/>
      <c r="N90" s="1"/>
      <c r="O90" s="1"/>
      <c r="P90" s="1"/>
      <c r="S90" s="1"/>
    </row>
    <row r="91" spans="1:26" x14ac:dyDescent="0.25">
      <c r="A91" s="168"/>
      <c r="B91" s="168"/>
      <c r="C91" s="168"/>
      <c r="D91" s="172" t="s">
        <v>197</v>
      </c>
      <c r="E91" s="168"/>
      <c r="F91" s="169">
        <v>0.52315</v>
      </c>
      <c r="G91" s="170"/>
      <c r="H91" s="170"/>
      <c r="I91" s="170"/>
      <c r="J91" s="168"/>
      <c r="K91" s="1"/>
      <c r="L91" s="1"/>
      <c r="M91" s="1"/>
      <c r="N91" s="1"/>
      <c r="O91" s="1"/>
      <c r="P91" s="1"/>
      <c r="S91" s="1"/>
    </row>
    <row r="92" spans="1:26" ht="35.1" customHeight="1" x14ac:dyDescent="0.25">
      <c r="A92" s="171">
        <v>20</v>
      </c>
      <c r="B92" s="168" t="s">
        <v>198</v>
      </c>
      <c r="C92" s="173" t="s">
        <v>199</v>
      </c>
      <c r="D92" s="172" t="s">
        <v>200</v>
      </c>
      <c r="E92" s="168" t="s">
        <v>164</v>
      </c>
      <c r="F92" s="169">
        <v>222.92500000000001</v>
      </c>
      <c r="G92" s="170"/>
      <c r="H92" s="170"/>
      <c r="I92" s="170">
        <f>ROUND(F92*(G92+H92),2)</f>
        <v>0</v>
      </c>
      <c r="J92" s="168">
        <f>ROUND(F92*(N92),2)</f>
        <v>0</v>
      </c>
      <c r="K92" s="1">
        <f>ROUND(F92*(O92),2)</f>
        <v>0</v>
      </c>
      <c r="L92" s="1"/>
      <c r="M92" s="1">
        <f>ROUND(F92*(G92+H92),2)</f>
        <v>0</v>
      </c>
      <c r="N92" s="1">
        <v>0</v>
      </c>
      <c r="O92" s="1"/>
      <c r="P92" s="167">
        <f>ROUND(F92*(R92),3)</f>
        <v>7.8E-2</v>
      </c>
      <c r="Q92" s="175"/>
      <c r="R92" s="175">
        <v>3.5074999999999999E-4</v>
      </c>
      <c r="S92" s="167">
        <f>ROUND(F92*(X92),3)</f>
        <v>0</v>
      </c>
      <c r="X92">
        <v>0</v>
      </c>
      <c r="Z92">
        <v>0</v>
      </c>
    </row>
    <row r="93" spans="1:26" ht="12" customHeight="1" x14ac:dyDescent="0.25">
      <c r="A93" s="168"/>
      <c r="B93" s="168"/>
      <c r="C93" s="172"/>
      <c r="D93" s="172" t="s">
        <v>201</v>
      </c>
      <c r="E93" s="168"/>
      <c r="F93" s="169"/>
      <c r="G93" s="170"/>
      <c r="H93" s="170"/>
      <c r="I93" s="170"/>
      <c r="J93" s="168"/>
      <c r="K93" s="1"/>
      <c r="L93" s="1"/>
      <c r="M93" s="1"/>
      <c r="N93" s="1"/>
      <c r="O93" s="1"/>
      <c r="P93" s="1"/>
      <c r="S93" s="1"/>
    </row>
    <row r="94" spans="1:26" x14ac:dyDescent="0.25">
      <c r="A94" s="168"/>
      <c r="B94" s="168"/>
      <c r="C94" s="168"/>
      <c r="D94" s="198">
        <v>28425</v>
      </c>
      <c r="E94" s="168"/>
      <c r="F94" s="169">
        <v>28.425000000000001</v>
      </c>
      <c r="G94" s="170"/>
      <c r="H94" s="170"/>
      <c r="I94" s="170"/>
      <c r="J94" s="168"/>
      <c r="K94" s="1"/>
      <c r="L94" s="1"/>
      <c r="M94" s="1"/>
      <c r="N94" s="1"/>
      <c r="O94" s="1"/>
      <c r="P94" s="1"/>
      <c r="S94" s="1"/>
    </row>
    <row r="95" spans="1:26" ht="12" customHeight="1" x14ac:dyDescent="0.25">
      <c r="A95" s="168"/>
      <c r="B95" s="168"/>
      <c r="C95" s="172"/>
      <c r="D95" s="172" t="s">
        <v>202</v>
      </c>
      <c r="E95" s="168"/>
      <c r="F95" s="169"/>
      <c r="G95" s="170"/>
      <c r="H95" s="170"/>
      <c r="I95" s="170"/>
      <c r="J95" s="168"/>
      <c r="K95" s="1"/>
      <c r="L95" s="1"/>
      <c r="M95" s="1"/>
      <c r="N95" s="1"/>
      <c r="O95" s="1"/>
      <c r="P95" s="1"/>
      <c r="S95" s="1"/>
    </row>
    <row r="96" spans="1:26" x14ac:dyDescent="0.25">
      <c r="A96" s="168"/>
      <c r="B96" s="168"/>
      <c r="C96" s="168"/>
      <c r="D96" s="172" t="s">
        <v>203</v>
      </c>
      <c r="E96" s="168"/>
      <c r="F96" s="169">
        <v>194.5</v>
      </c>
      <c r="G96" s="170"/>
      <c r="H96" s="170"/>
      <c r="I96" s="170"/>
      <c r="J96" s="168"/>
      <c r="K96" s="1"/>
      <c r="L96" s="1"/>
      <c r="M96" s="1"/>
      <c r="N96" s="1"/>
      <c r="O96" s="1"/>
      <c r="P96" s="1"/>
      <c r="S96" s="1"/>
    </row>
    <row r="97" spans="1:26" ht="24.95" customHeight="1" x14ac:dyDescent="0.25">
      <c r="A97" s="171">
        <v>21</v>
      </c>
      <c r="B97" s="168" t="s">
        <v>204</v>
      </c>
      <c r="C97" s="173" t="s">
        <v>205</v>
      </c>
      <c r="D97" s="172" t="s">
        <v>206</v>
      </c>
      <c r="E97" s="168" t="s">
        <v>164</v>
      </c>
      <c r="F97" s="169">
        <v>256.36374999999998</v>
      </c>
      <c r="G97" s="170"/>
      <c r="H97" s="170"/>
      <c r="I97" s="170">
        <f>ROUND(F97*(G97+H97),2)</f>
        <v>0</v>
      </c>
      <c r="J97" s="168">
        <f>ROUND(F97*(N97),2)</f>
        <v>0</v>
      </c>
      <c r="K97" s="1">
        <f>ROUND(F97*(O97),2)</f>
        <v>0</v>
      </c>
      <c r="L97" s="1"/>
      <c r="M97" s="1">
        <f>ROUND(F97*(G97+H97),2)</f>
        <v>0</v>
      </c>
      <c r="N97" s="1">
        <v>0</v>
      </c>
      <c r="O97" s="1"/>
      <c r="P97" s="167">
        <f>ROUND(F97*(R97),3)</f>
        <v>0.10299999999999999</v>
      </c>
      <c r="Q97" s="175"/>
      <c r="R97" s="175">
        <v>4.0000000000000002E-4</v>
      </c>
      <c r="S97" s="167">
        <f>ROUND(F97*(X97),3)</f>
        <v>0</v>
      </c>
      <c r="X97">
        <v>0</v>
      </c>
      <c r="Z97">
        <v>0</v>
      </c>
    </row>
    <row r="98" spans="1:26" x14ac:dyDescent="0.25">
      <c r="A98" s="168"/>
      <c r="B98" s="168"/>
      <c r="C98" s="172"/>
      <c r="D98" s="172" t="s">
        <v>207</v>
      </c>
      <c r="E98" s="168"/>
      <c r="F98" s="169">
        <v>256.36374999999998</v>
      </c>
      <c r="G98" s="170"/>
      <c r="H98" s="170"/>
      <c r="I98" s="170"/>
      <c r="J98" s="168"/>
      <c r="K98" s="1"/>
      <c r="L98" s="1"/>
      <c r="M98" s="1"/>
      <c r="N98" s="1"/>
      <c r="O98" s="1"/>
      <c r="P98" s="1"/>
      <c r="S98" s="1"/>
    </row>
    <row r="99" spans="1:26" x14ac:dyDescent="0.25">
      <c r="A99" s="156"/>
      <c r="B99" s="156"/>
      <c r="C99" s="156"/>
      <c r="D99" s="174" t="s">
        <v>65</v>
      </c>
      <c r="E99" s="156"/>
      <c r="F99" s="167"/>
      <c r="G99" s="159">
        <f>ROUND((SUM(L66:L98))/1,2)</f>
        <v>0</v>
      </c>
      <c r="H99" s="159">
        <f>ROUND((SUM(M66:M98))/1,2)</f>
        <v>0</v>
      </c>
      <c r="I99" s="159">
        <f>ROUND((SUM(I66:I98))/1,2)</f>
        <v>0</v>
      </c>
      <c r="J99" s="156"/>
      <c r="K99" s="156"/>
      <c r="L99" s="156">
        <f>ROUND((SUM(L66:L98))/1,2)</f>
        <v>0</v>
      </c>
      <c r="M99" s="156">
        <f>ROUND((SUM(M66:M98))/1,2)</f>
        <v>0</v>
      </c>
      <c r="N99" s="156"/>
      <c r="O99" s="156"/>
      <c r="P99" s="176">
        <f>ROUND((SUM(P66:P98))/1,2)</f>
        <v>93.2</v>
      </c>
      <c r="Q99" s="153"/>
      <c r="R99" s="153"/>
      <c r="S99" s="176">
        <f>ROUND((SUM(S66:S98))/1,2)</f>
        <v>0</v>
      </c>
      <c r="T99" s="153"/>
      <c r="U99" s="153"/>
      <c r="V99" s="153"/>
      <c r="W99" s="153"/>
      <c r="X99" s="153"/>
      <c r="Y99" s="153"/>
      <c r="Z99" s="153"/>
    </row>
    <row r="100" spans="1:26" x14ac:dyDescent="0.25">
      <c r="A100" s="1"/>
      <c r="B100" s="1"/>
      <c r="C100" s="1"/>
      <c r="D100" s="199"/>
      <c r="E100" s="1"/>
      <c r="F100" s="163"/>
      <c r="G100" s="149"/>
      <c r="H100" s="149"/>
      <c r="I100" s="149"/>
      <c r="J100" s="1"/>
      <c r="K100" s="1"/>
      <c r="L100" s="1"/>
      <c r="M100" s="1"/>
      <c r="N100" s="1"/>
      <c r="O100" s="1"/>
      <c r="P100" s="1"/>
      <c r="S100" s="1"/>
    </row>
    <row r="101" spans="1:26" x14ac:dyDescent="0.25">
      <c r="A101" s="156"/>
      <c r="B101" s="156"/>
      <c r="C101" s="156"/>
      <c r="D101" s="174" t="s">
        <v>66</v>
      </c>
      <c r="E101" s="156"/>
      <c r="F101" s="16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3"/>
      <c r="R101" s="153"/>
      <c r="S101" s="156"/>
      <c r="T101" s="153"/>
      <c r="U101" s="153"/>
      <c r="V101" s="153"/>
      <c r="W101" s="153"/>
      <c r="X101" s="153"/>
      <c r="Y101" s="153"/>
      <c r="Z101" s="153"/>
    </row>
    <row r="102" spans="1:26" ht="35.1" customHeight="1" x14ac:dyDescent="0.25">
      <c r="A102" s="171">
        <v>22</v>
      </c>
      <c r="B102" s="168" t="s">
        <v>167</v>
      </c>
      <c r="C102" s="173" t="s">
        <v>208</v>
      </c>
      <c r="D102" s="172" t="s">
        <v>209</v>
      </c>
      <c r="E102" s="168" t="s">
        <v>106</v>
      </c>
      <c r="F102" s="169">
        <v>45.989549999999994</v>
      </c>
      <c r="G102" s="170"/>
      <c r="H102" s="170"/>
      <c r="I102" s="170">
        <f>ROUND(F102*(G102+H102),2)</f>
        <v>0</v>
      </c>
      <c r="J102" s="168">
        <f>ROUND(F102*(N102),2)</f>
        <v>0</v>
      </c>
      <c r="K102" s="1">
        <f>ROUND(F102*(O102),2)</f>
        <v>0</v>
      </c>
      <c r="L102" s="1"/>
      <c r="M102" s="1">
        <f>ROUND(F102*(G102+H102),2)</f>
        <v>0</v>
      </c>
      <c r="N102" s="1">
        <v>0</v>
      </c>
      <c r="O102" s="1"/>
      <c r="P102" s="167">
        <f>ROUND(F102*(R102),3)</f>
        <v>25.459</v>
      </c>
      <c r="Q102" s="175"/>
      <c r="R102" s="175">
        <v>0.55359000000000003</v>
      </c>
      <c r="S102" s="167">
        <f>ROUND(F102*(X102),3)</f>
        <v>0</v>
      </c>
      <c r="X102">
        <v>0</v>
      </c>
      <c r="Z102">
        <v>0</v>
      </c>
    </row>
    <row r="103" spans="1:26" ht="12" customHeight="1" x14ac:dyDescent="0.25">
      <c r="A103" s="168"/>
      <c r="B103" s="168"/>
      <c r="C103" s="172"/>
      <c r="D103" s="172" t="s">
        <v>210</v>
      </c>
      <c r="E103" s="168"/>
      <c r="F103" s="169"/>
      <c r="G103" s="170"/>
      <c r="H103" s="170"/>
      <c r="I103" s="170"/>
      <c r="J103" s="168"/>
      <c r="K103" s="1"/>
      <c r="L103" s="1"/>
      <c r="M103" s="1"/>
      <c r="N103" s="1"/>
      <c r="O103" s="1"/>
      <c r="P103" s="1"/>
      <c r="S103" s="1"/>
    </row>
    <row r="104" spans="1:26" ht="23.25" x14ac:dyDescent="0.25">
      <c r="A104" s="168"/>
      <c r="B104" s="168"/>
      <c r="C104" s="168"/>
      <c r="D104" s="172" t="s">
        <v>211</v>
      </c>
      <c r="E104" s="168"/>
      <c r="F104" s="169">
        <v>57.296249999999993</v>
      </c>
      <c r="G104" s="170"/>
      <c r="H104" s="170"/>
      <c r="I104" s="170"/>
      <c r="J104" s="168"/>
      <c r="K104" s="1"/>
      <c r="L104" s="1"/>
      <c r="M104" s="1"/>
      <c r="N104" s="1"/>
      <c r="O104" s="1"/>
      <c r="P104" s="1"/>
      <c r="S104" s="1"/>
    </row>
    <row r="105" spans="1:26" ht="12" customHeight="1" x14ac:dyDescent="0.25">
      <c r="A105" s="168"/>
      <c r="B105" s="168"/>
      <c r="C105" s="172"/>
      <c r="D105" s="172" t="s">
        <v>212</v>
      </c>
      <c r="E105" s="168"/>
      <c r="F105" s="169"/>
      <c r="G105" s="170"/>
      <c r="H105" s="170"/>
      <c r="I105" s="170"/>
      <c r="J105" s="168"/>
      <c r="K105" s="1"/>
      <c r="L105" s="1"/>
      <c r="M105" s="1"/>
      <c r="N105" s="1"/>
      <c r="O105" s="1"/>
      <c r="P105" s="1"/>
      <c r="S105" s="1"/>
    </row>
    <row r="106" spans="1:26" x14ac:dyDescent="0.25">
      <c r="A106" s="168"/>
      <c r="B106" s="168"/>
      <c r="C106" s="168"/>
      <c r="D106" s="172" t="s">
        <v>213</v>
      </c>
      <c r="E106" s="168"/>
      <c r="F106" s="169">
        <v>-2.0429999999999997</v>
      </c>
      <c r="G106" s="170"/>
      <c r="H106" s="170"/>
      <c r="I106" s="170"/>
      <c r="J106" s="168"/>
      <c r="K106" s="1"/>
      <c r="L106" s="1"/>
      <c r="M106" s="1"/>
      <c r="N106" s="1"/>
      <c r="O106" s="1"/>
      <c r="P106" s="1"/>
      <c r="S106" s="1"/>
    </row>
    <row r="107" spans="1:26" x14ac:dyDescent="0.25">
      <c r="A107" s="168"/>
      <c r="B107" s="168"/>
      <c r="C107" s="172"/>
      <c r="D107" s="172" t="s">
        <v>214</v>
      </c>
      <c r="E107" s="168"/>
      <c r="F107" s="169">
        <v>-0.5625</v>
      </c>
      <c r="G107" s="170"/>
      <c r="H107" s="170"/>
      <c r="I107" s="170"/>
      <c r="J107" s="168"/>
      <c r="K107" s="1"/>
      <c r="L107" s="1"/>
      <c r="M107" s="1"/>
      <c r="N107" s="1"/>
      <c r="O107" s="1"/>
      <c r="P107" s="1"/>
      <c r="S107" s="1"/>
    </row>
    <row r="108" spans="1:26" x14ac:dyDescent="0.25">
      <c r="A108" s="168"/>
      <c r="B108" s="168"/>
      <c r="C108" s="172"/>
      <c r="D108" s="172" t="s">
        <v>215</v>
      </c>
      <c r="E108" s="168"/>
      <c r="F108" s="169">
        <v>-0.95339999999999991</v>
      </c>
      <c r="G108" s="170"/>
      <c r="H108" s="170"/>
      <c r="I108" s="170"/>
      <c r="J108" s="168"/>
      <c r="K108" s="1"/>
      <c r="L108" s="1"/>
      <c r="M108" s="1"/>
      <c r="N108" s="1"/>
      <c r="O108" s="1"/>
      <c r="P108" s="1"/>
      <c r="S108" s="1"/>
    </row>
    <row r="109" spans="1:26" x14ac:dyDescent="0.25">
      <c r="A109" s="168"/>
      <c r="B109" s="168"/>
      <c r="C109" s="172"/>
      <c r="D109" s="172" t="s">
        <v>216</v>
      </c>
      <c r="E109" s="168"/>
      <c r="F109" s="169">
        <v>-0.108</v>
      </c>
      <c r="G109" s="170"/>
      <c r="H109" s="170"/>
      <c r="I109" s="170"/>
      <c r="J109" s="168"/>
      <c r="K109" s="1"/>
      <c r="L109" s="1"/>
      <c r="M109" s="1"/>
      <c r="N109" s="1"/>
      <c r="O109" s="1"/>
      <c r="P109" s="1"/>
      <c r="S109" s="1"/>
    </row>
    <row r="110" spans="1:26" x14ac:dyDescent="0.25">
      <c r="A110" s="168"/>
      <c r="B110" s="168"/>
      <c r="C110" s="172"/>
      <c r="D110" s="172" t="s">
        <v>217</v>
      </c>
      <c r="E110" s="168"/>
      <c r="F110" s="169">
        <v>-2.133</v>
      </c>
      <c r="G110" s="170"/>
      <c r="H110" s="170"/>
      <c r="I110" s="170"/>
      <c r="J110" s="168"/>
      <c r="K110" s="1"/>
      <c r="L110" s="1"/>
      <c r="M110" s="1"/>
      <c r="N110" s="1"/>
      <c r="O110" s="1"/>
      <c r="P110" s="1"/>
      <c r="S110" s="1"/>
    </row>
    <row r="111" spans="1:26" x14ac:dyDescent="0.25">
      <c r="A111" s="168"/>
      <c r="B111" s="168"/>
      <c r="C111" s="172"/>
      <c r="D111" s="172" t="s">
        <v>218</v>
      </c>
      <c r="E111" s="168"/>
      <c r="F111" s="169">
        <v>-0.26999999999999996</v>
      </c>
      <c r="G111" s="170"/>
      <c r="H111" s="170"/>
      <c r="I111" s="170"/>
      <c r="J111" s="168"/>
      <c r="K111" s="1"/>
      <c r="L111" s="1"/>
      <c r="M111" s="1"/>
      <c r="N111" s="1"/>
      <c r="O111" s="1"/>
      <c r="P111" s="1"/>
      <c r="S111" s="1"/>
    </row>
    <row r="112" spans="1:26" x14ac:dyDescent="0.25">
      <c r="A112" s="168"/>
      <c r="B112" s="168"/>
      <c r="C112" s="172"/>
      <c r="D112" s="172" t="s">
        <v>219</v>
      </c>
      <c r="E112" s="168"/>
      <c r="F112" s="169">
        <v>-1.2330000000000001</v>
      </c>
      <c r="G112" s="170"/>
      <c r="H112" s="170"/>
      <c r="I112" s="170"/>
      <c r="J112" s="168"/>
      <c r="K112" s="1"/>
      <c r="L112" s="1"/>
      <c r="M112" s="1"/>
      <c r="N112" s="1"/>
      <c r="O112" s="1"/>
      <c r="P112" s="1"/>
      <c r="S112" s="1"/>
    </row>
    <row r="113" spans="1:26" x14ac:dyDescent="0.25">
      <c r="A113" s="168"/>
      <c r="B113" s="168"/>
      <c r="C113" s="172"/>
      <c r="D113" s="172" t="s">
        <v>220</v>
      </c>
      <c r="E113" s="168"/>
      <c r="F113" s="169">
        <v>-0.216</v>
      </c>
      <c r="G113" s="170"/>
      <c r="H113" s="170"/>
      <c r="I113" s="170"/>
      <c r="J113" s="168"/>
      <c r="K113" s="1"/>
      <c r="L113" s="1"/>
      <c r="M113" s="1"/>
      <c r="N113" s="1"/>
      <c r="O113" s="1"/>
      <c r="P113" s="1"/>
      <c r="S113" s="1"/>
    </row>
    <row r="114" spans="1:26" x14ac:dyDescent="0.25">
      <c r="A114" s="168"/>
      <c r="B114" s="168"/>
      <c r="C114" s="172"/>
      <c r="D114" s="172" t="s">
        <v>221</v>
      </c>
      <c r="E114" s="168"/>
      <c r="F114" s="169">
        <v>-0.24660000000000001</v>
      </c>
      <c r="G114" s="170"/>
      <c r="H114" s="170"/>
      <c r="I114" s="170"/>
      <c r="J114" s="168"/>
      <c r="K114" s="1"/>
      <c r="L114" s="1"/>
      <c r="M114" s="1"/>
      <c r="N114" s="1"/>
      <c r="O114" s="1"/>
      <c r="P114" s="1"/>
      <c r="S114" s="1"/>
    </row>
    <row r="115" spans="1:26" x14ac:dyDescent="0.25">
      <c r="A115" s="168"/>
      <c r="B115" s="168"/>
      <c r="C115" s="172"/>
      <c r="D115" s="172" t="s">
        <v>222</v>
      </c>
      <c r="E115" s="168"/>
      <c r="F115" s="169">
        <v>-0.40859999999999996</v>
      </c>
      <c r="G115" s="170"/>
      <c r="H115" s="170"/>
      <c r="I115" s="170"/>
      <c r="J115" s="168"/>
      <c r="K115" s="1"/>
      <c r="L115" s="1"/>
      <c r="M115" s="1"/>
      <c r="N115" s="1"/>
      <c r="O115" s="1"/>
      <c r="P115" s="1"/>
      <c r="S115" s="1"/>
    </row>
    <row r="116" spans="1:26" x14ac:dyDescent="0.25">
      <c r="A116" s="168"/>
      <c r="B116" s="168"/>
      <c r="C116" s="172"/>
      <c r="D116" s="172" t="s">
        <v>223</v>
      </c>
      <c r="E116" s="168"/>
      <c r="F116" s="169">
        <v>-1.2258</v>
      </c>
      <c r="G116" s="170"/>
      <c r="H116" s="170"/>
      <c r="I116" s="170"/>
      <c r="J116" s="168"/>
      <c r="K116" s="1"/>
      <c r="L116" s="1"/>
      <c r="M116" s="1"/>
      <c r="N116" s="1"/>
      <c r="O116" s="1"/>
      <c r="P116" s="1"/>
      <c r="S116" s="1"/>
    </row>
    <row r="117" spans="1:26" x14ac:dyDescent="0.25">
      <c r="A117" s="168"/>
      <c r="B117" s="168"/>
      <c r="C117" s="172"/>
      <c r="D117" s="172" t="s">
        <v>224</v>
      </c>
      <c r="E117" s="168"/>
      <c r="F117" s="169">
        <v>-1.9067999999999998</v>
      </c>
      <c r="G117" s="170"/>
      <c r="H117" s="170"/>
      <c r="I117" s="170"/>
      <c r="J117" s="168"/>
      <c r="K117" s="1"/>
      <c r="L117" s="1"/>
      <c r="M117" s="1"/>
      <c r="N117" s="1"/>
      <c r="O117" s="1"/>
      <c r="P117" s="1"/>
      <c r="S117" s="1"/>
    </row>
    <row r="118" spans="1:26" ht="24.95" customHeight="1" x14ac:dyDescent="0.25">
      <c r="A118" s="171">
        <v>23</v>
      </c>
      <c r="B118" s="168" t="s">
        <v>167</v>
      </c>
      <c r="C118" s="173" t="s">
        <v>225</v>
      </c>
      <c r="D118" s="172" t="s">
        <v>226</v>
      </c>
      <c r="E118" s="168" t="s">
        <v>227</v>
      </c>
      <c r="F118" s="169">
        <v>3</v>
      </c>
      <c r="G118" s="170"/>
      <c r="H118" s="170"/>
      <c r="I118" s="170">
        <f>ROUND(F118*(G118+H118),2)</f>
        <v>0</v>
      </c>
      <c r="J118" s="168">
        <f>ROUND(F118*(N118),2)</f>
        <v>0</v>
      </c>
      <c r="K118" s="1">
        <f>ROUND(F118*(O118),2)</f>
        <v>0</v>
      </c>
      <c r="L118" s="1"/>
      <c r="M118" s="1">
        <f>ROUND(F118*(G118+H118),2)</f>
        <v>0</v>
      </c>
      <c r="N118" s="1">
        <v>0</v>
      </c>
      <c r="O118" s="1"/>
      <c r="P118" s="167">
        <f>ROUND(F118*(R118),3)</f>
        <v>0.251</v>
      </c>
      <c r="Q118" s="175"/>
      <c r="R118" s="175">
        <v>8.3740000000000009E-2</v>
      </c>
      <c r="S118" s="167">
        <f>ROUND(F118*(X118),3)</f>
        <v>0</v>
      </c>
      <c r="X118">
        <v>0</v>
      </c>
      <c r="Z118">
        <v>0</v>
      </c>
    </row>
    <row r="119" spans="1:26" ht="12" customHeight="1" x14ac:dyDescent="0.25">
      <c r="A119" s="168"/>
      <c r="B119" s="168"/>
      <c r="C119" s="172"/>
      <c r="D119" s="172" t="s">
        <v>228</v>
      </c>
      <c r="E119" s="168"/>
      <c r="F119" s="169"/>
      <c r="G119" s="170"/>
      <c r="H119" s="170"/>
      <c r="I119" s="170"/>
      <c r="J119" s="168"/>
      <c r="K119" s="1"/>
      <c r="L119" s="1"/>
      <c r="M119" s="1"/>
      <c r="N119" s="1"/>
      <c r="O119" s="1"/>
      <c r="P119" s="1"/>
      <c r="S119" s="1"/>
    </row>
    <row r="120" spans="1:26" x14ac:dyDescent="0.25">
      <c r="A120" s="168"/>
      <c r="B120" s="168"/>
      <c r="C120" s="168"/>
      <c r="D120" s="172">
        <v>3</v>
      </c>
      <c r="E120" s="168"/>
      <c r="F120" s="169">
        <v>3</v>
      </c>
      <c r="G120" s="170"/>
      <c r="H120" s="170"/>
      <c r="I120" s="170"/>
      <c r="J120" s="168"/>
      <c r="K120" s="1"/>
      <c r="L120" s="1"/>
      <c r="M120" s="1"/>
      <c r="N120" s="1"/>
      <c r="O120" s="1"/>
      <c r="P120" s="1"/>
      <c r="S120" s="1"/>
    </row>
    <row r="121" spans="1:26" ht="24.95" customHeight="1" x14ac:dyDescent="0.25">
      <c r="A121" s="171">
        <v>24</v>
      </c>
      <c r="B121" s="168" t="s">
        <v>167</v>
      </c>
      <c r="C121" s="173" t="s">
        <v>229</v>
      </c>
      <c r="D121" s="172" t="s">
        <v>230</v>
      </c>
      <c r="E121" s="168" t="s">
        <v>227</v>
      </c>
      <c r="F121" s="169">
        <v>3</v>
      </c>
      <c r="G121" s="170"/>
      <c r="H121" s="170"/>
      <c r="I121" s="170">
        <f>ROUND(F121*(G121+H121),2)</f>
        <v>0</v>
      </c>
      <c r="J121" s="168">
        <f>ROUND(F121*(N121),2)</f>
        <v>0</v>
      </c>
      <c r="K121" s="1">
        <f>ROUND(F121*(O121),2)</f>
        <v>0</v>
      </c>
      <c r="L121" s="1"/>
      <c r="M121" s="1">
        <f>ROUND(F121*(G121+H121),2)</f>
        <v>0</v>
      </c>
      <c r="N121" s="1">
        <v>0</v>
      </c>
      <c r="O121" s="1"/>
      <c r="P121" s="167">
        <f>ROUND(F121*(R121),3)</f>
        <v>0.29099999999999998</v>
      </c>
      <c r="Q121" s="175"/>
      <c r="R121" s="175">
        <v>9.7130000000000008E-2</v>
      </c>
      <c r="S121" s="167">
        <f>ROUND(F121*(X121),3)</f>
        <v>0</v>
      </c>
      <c r="X121">
        <v>0</v>
      </c>
      <c r="Z121">
        <v>0</v>
      </c>
    </row>
    <row r="122" spans="1:26" ht="12" customHeight="1" x14ac:dyDescent="0.25">
      <c r="A122" s="168"/>
      <c r="B122" s="168"/>
      <c r="C122" s="172"/>
      <c r="D122" s="172" t="s">
        <v>231</v>
      </c>
      <c r="E122" s="168"/>
      <c r="F122" s="169"/>
      <c r="G122" s="170"/>
      <c r="H122" s="170"/>
      <c r="I122" s="170"/>
      <c r="J122" s="168"/>
      <c r="K122" s="1"/>
      <c r="L122" s="1"/>
      <c r="M122" s="1"/>
      <c r="N122" s="1"/>
      <c r="O122" s="1"/>
      <c r="P122" s="1"/>
      <c r="S122" s="1"/>
    </row>
    <row r="123" spans="1:26" x14ac:dyDescent="0.25">
      <c r="A123" s="168"/>
      <c r="B123" s="168"/>
      <c r="C123" s="168"/>
      <c r="D123" s="172">
        <v>3</v>
      </c>
      <c r="E123" s="168"/>
      <c r="F123" s="169">
        <v>3</v>
      </c>
      <c r="G123" s="170"/>
      <c r="H123" s="170"/>
      <c r="I123" s="170"/>
      <c r="J123" s="168"/>
      <c r="K123" s="1"/>
      <c r="L123" s="1"/>
      <c r="M123" s="1"/>
      <c r="N123" s="1"/>
      <c r="O123" s="1"/>
      <c r="P123" s="1"/>
      <c r="S123" s="1"/>
    </row>
    <row r="124" spans="1:26" ht="24.95" customHeight="1" x14ac:dyDescent="0.25">
      <c r="A124" s="171">
        <v>25</v>
      </c>
      <c r="B124" s="168" t="s">
        <v>167</v>
      </c>
      <c r="C124" s="173" t="s">
        <v>232</v>
      </c>
      <c r="D124" s="172" t="s">
        <v>233</v>
      </c>
      <c r="E124" s="168" t="s">
        <v>227</v>
      </c>
      <c r="F124" s="169">
        <v>1</v>
      </c>
      <c r="G124" s="170"/>
      <c r="H124" s="170"/>
      <c r="I124" s="170">
        <f>ROUND(F124*(G124+H124),2)</f>
        <v>0</v>
      </c>
      <c r="J124" s="168">
        <f>ROUND(F124*(N124),2)</f>
        <v>0</v>
      </c>
      <c r="K124" s="1">
        <f>ROUND(F124*(O124),2)</f>
        <v>0</v>
      </c>
      <c r="L124" s="1"/>
      <c r="M124" s="1">
        <f>ROUND(F124*(G124+H124),2)</f>
        <v>0</v>
      </c>
      <c r="N124" s="1">
        <v>0</v>
      </c>
      <c r="O124" s="1"/>
      <c r="P124" s="167">
        <f>ROUND(F124*(R124),3)</f>
        <v>0.113</v>
      </c>
      <c r="Q124" s="175"/>
      <c r="R124" s="175">
        <v>0.11258000000000001</v>
      </c>
      <c r="S124" s="167">
        <f>ROUND(F124*(X124),3)</f>
        <v>0</v>
      </c>
      <c r="X124">
        <v>0</v>
      </c>
      <c r="Z124">
        <v>0</v>
      </c>
    </row>
    <row r="125" spans="1:26" ht="12" customHeight="1" x14ac:dyDescent="0.25">
      <c r="A125" s="168"/>
      <c r="B125" s="168"/>
      <c r="C125" s="172"/>
      <c r="D125" s="172" t="s">
        <v>234</v>
      </c>
      <c r="E125" s="168"/>
      <c r="F125" s="169"/>
      <c r="G125" s="170"/>
      <c r="H125" s="170"/>
      <c r="I125" s="170"/>
      <c r="J125" s="168"/>
      <c r="K125" s="1"/>
      <c r="L125" s="1"/>
      <c r="M125" s="1"/>
      <c r="N125" s="1"/>
      <c r="O125" s="1"/>
      <c r="P125" s="1"/>
      <c r="S125" s="1"/>
    </row>
    <row r="126" spans="1:26" x14ac:dyDescent="0.25">
      <c r="A126" s="168"/>
      <c r="B126" s="168"/>
      <c r="C126" s="168"/>
      <c r="D126" s="172">
        <v>1</v>
      </c>
      <c r="E126" s="168"/>
      <c r="F126" s="169">
        <v>1</v>
      </c>
      <c r="G126" s="170"/>
      <c r="H126" s="170"/>
      <c r="I126" s="170"/>
      <c r="J126" s="168"/>
      <c r="K126" s="1"/>
      <c r="L126" s="1"/>
      <c r="M126" s="1"/>
      <c r="N126" s="1"/>
      <c r="O126" s="1"/>
      <c r="P126" s="1"/>
      <c r="S126" s="1"/>
    </row>
    <row r="127" spans="1:26" ht="24.95" customHeight="1" x14ac:dyDescent="0.25">
      <c r="A127" s="171">
        <v>26</v>
      </c>
      <c r="B127" s="168" t="s">
        <v>167</v>
      </c>
      <c r="C127" s="173" t="s">
        <v>235</v>
      </c>
      <c r="D127" s="172" t="s">
        <v>236</v>
      </c>
      <c r="E127" s="168" t="s">
        <v>227</v>
      </c>
      <c r="F127" s="169">
        <v>5</v>
      </c>
      <c r="G127" s="170"/>
      <c r="H127" s="170"/>
      <c r="I127" s="170">
        <f>ROUND(F127*(G127+H127),2)</f>
        <v>0</v>
      </c>
      <c r="J127" s="168">
        <f>ROUND(F127*(N127),2)</f>
        <v>0</v>
      </c>
      <c r="K127" s="1">
        <f>ROUND(F127*(O127),2)</f>
        <v>0</v>
      </c>
      <c r="L127" s="1"/>
      <c r="M127" s="1">
        <f>ROUND(F127*(G127+H127),2)</f>
        <v>0</v>
      </c>
      <c r="N127" s="1">
        <v>0</v>
      </c>
      <c r="O127" s="1"/>
      <c r="P127" s="167">
        <f>ROUND(F127*(R127),3)</f>
        <v>0.64600000000000002</v>
      </c>
      <c r="Q127" s="175"/>
      <c r="R127" s="175">
        <v>0.12914</v>
      </c>
      <c r="S127" s="167">
        <f>ROUND(F127*(X127),3)</f>
        <v>0</v>
      </c>
      <c r="X127">
        <v>0</v>
      </c>
      <c r="Z127">
        <v>0</v>
      </c>
    </row>
    <row r="128" spans="1:26" ht="12" customHeight="1" x14ac:dyDescent="0.25">
      <c r="A128" s="168"/>
      <c r="B128" s="168"/>
      <c r="C128" s="172"/>
      <c r="D128" s="172" t="s">
        <v>237</v>
      </c>
      <c r="E128" s="168"/>
      <c r="F128" s="169"/>
      <c r="G128" s="170"/>
      <c r="H128" s="170"/>
      <c r="I128" s="170"/>
      <c r="J128" s="168"/>
      <c r="K128" s="1"/>
      <c r="L128" s="1"/>
      <c r="M128" s="1"/>
      <c r="N128" s="1"/>
      <c r="O128" s="1"/>
      <c r="P128" s="1"/>
      <c r="S128" s="1"/>
    </row>
    <row r="129" spans="1:26" x14ac:dyDescent="0.25">
      <c r="A129" s="168"/>
      <c r="B129" s="168"/>
      <c r="C129" s="168"/>
      <c r="D129" s="172">
        <v>5</v>
      </c>
      <c r="E129" s="168"/>
      <c r="F129" s="169">
        <v>5</v>
      </c>
      <c r="G129" s="170"/>
      <c r="H129" s="170"/>
      <c r="I129" s="170"/>
      <c r="J129" s="168"/>
      <c r="K129" s="1"/>
      <c r="L129" s="1"/>
      <c r="M129" s="1"/>
      <c r="N129" s="1"/>
      <c r="O129" s="1"/>
      <c r="P129" s="1"/>
      <c r="S129" s="1"/>
    </row>
    <row r="130" spans="1:26" ht="24.95" customHeight="1" x14ac:dyDescent="0.25">
      <c r="A130" s="171">
        <v>27</v>
      </c>
      <c r="B130" s="168" t="s">
        <v>167</v>
      </c>
      <c r="C130" s="173" t="s">
        <v>238</v>
      </c>
      <c r="D130" s="172" t="s">
        <v>239</v>
      </c>
      <c r="E130" s="168" t="s">
        <v>227</v>
      </c>
      <c r="F130" s="169">
        <v>1</v>
      </c>
      <c r="G130" s="170"/>
      <c r="H130" s="170"/>
      <c r="I130" s="170">
        <f>ROUND(F130*(G130+H130),2)</f>
        <v>0</v>
      </c>
      <c r="J130" s="168">
        <f>ROUND(F130*(N130),2)</f>
        <v>0</v>
      </c>
      <c r="K130" s="1">
        <f>ROUND(F130*(O130),2)</f>
        <v>0</v>
      </c>
      <c r="L130" s="1"/>
      <c r="M130" s="1">
        <f>ROUND(F130*(G130+H130),2)</f>
        <v>0</v>
      </c>
      <c r="N130" s="1">
        <v>0</v>
      </c>
      <c r="O130" s="1"/>
      <c r="P130" s="167">
        <f>ROUND(F130*(R130),3)</f>
        <v>0.14599999999999999</v>
      </c>
      <c r="Q130" s="175"/>
      <c r="R130" s="175">
        <v>0.14562</v>
      </c>
      <c r="S130" s="167">
        <f>ROUND(F130*(X130),3)</f>
        <v>0</v>
      </c>
      <c r="X130">
        <v>0</v>
      </c>
      <c r="Z130">
        <v>0</v>
      </c>
    </row>
    <row r="131" spans="1:26" ht="12" customHeight="1" x14ac:dyDescent="0.25">
      <c r="A131" s="168"/>
      <c r="B131" s="168"/>
      <c r="C131" s="172"/>
      <c r="D131" s="172" t="s">
        <v>240</v>
      </c>
      <c r="E131" s="168"/>
      <c r="F131" s="169"/>
      <c r="G131" s="170"/>
      <c r="H131" s="170"/>
      <c r="I131" s="170"/>
      <c r="J131" s="168"/>
      <c r="K131" s="1"/>
      <c r="L131" s="1"/>
      <c r="M131" s="1"/>
      <c r="N131" s="1"/>
      <c r="O131" s="1"/>
      <c r="P131" s="1"/>
      <c r="S131" s="1"/>
    </row>
    <row r="132" spans="1:26" x14ac:dyDescent="0.25">
      <c r="A132" s="168"/>
      <c r="B132" s="168"/>
      <c r="C132" s="168"/>
      <c r="D132" s="172">
        <v>1</v>
      </c>
      <c r="E132" s="168"/>
      <c r="F132" s="169">
        <v>1</v>
      </c>
      <c r="G132" s="170"/>
      <c r="H132" s="170"/>
      <c r="I132" s="170"/>
      <c r="J132" s="168"/>
      <c r="K132" s="1"/>
      <c r="L132" s="1"/>
      <c r="M132" s="1"/>
      <c r="N132" s="1"/>
      <c r="O132" s="1"/>
      <c r="P132" s="1"/>
      <c r="S132" s="1"/>
    </row>
    <row r="133" spans="1:26" ht="24.95" customHeight="1" x14ac:dyDescent="0.25">
      <c r="A133" s="171">
        <v>28</v>
      </c>
      <c r="B133" s="168" t="s">
        <v>167</v>
      </c>
      <c r="C133" s="173" t="s">
        <v>241</v>
      </c>
      <c r="D133" s="172" t="s">
        <v>242</v>
      </c>
      <c r="E133" s="168" t="s">
        <v>106</v>
      </c>
      <c r="F133" s="169">
        <v>0.43749999999999994</v>
      </c>
      <c r="G133" s="170"/>
      <c r="H133" s="170"/>
      <c r="I133" s="170">
        <f>ROUND(F133*(G133+H133),2)</f>
        <v>0</v>
      </c>
      <c r="J133" s="168">
        <f>ROUND(F133*(N133),2)</f>
        <v>0</v>
      </c>
      <c r="K133" s="1">
        <f>ROUND(F133*(O133),2)</f>
        <v>0</v>
      </c>
      <c r="L133" s="1"/>
      <c r="M133" s="1">
        <f>ROUND(F133*(G133+H133),2)</f>
        <v>0</v>
      </c>
      <c r="N133" s="1">
        <v>0</v>
      </c>
      <c r="O133" s="1"/>
      <c r="P133" s="167">
        <f>ROUND(F133*(R133),3)</f>
        <v>0.97899999999999998</v>
      </c>
      <c r="Q133" s="175"/>
      <c r="R133" s="175">
        <v>2.2377487199999999</v>
      </c>
      <c r="S133" s="167">
        <f>ROUND(F133*(X133),3)</f>
        <v>0</v>
      </c>
      <c r="X133">
        <v>0</v>
      </c>
      <c r="Z133">
        <v>0</v>
      </c>
    </row>
    <row r="134" spans="1:26" ht="12" customHeight="1" x14ac:dyDescent="0.25">
      <c r="A134" s="168"/>
      <c r="B134" s="168"/>
      <c r="C134" s="172"/>
      <c r="D134" s="172" t="s">
        <v>243</v>
      </c>
      <c r="E134" s="168"/>
      <c r="F134" s="169"/>
      <c r="G134" s="170"/>
      <c r="H134" s="170"/>
      <c r="I134" s="170"/>
      <c r="J134" s="168"/>
      <c r="K134" s="1"/>
      <c r="L134" s="1"/>
      <c r="M134" s="1"/>
      <c r="N134" s="1"/>
      <c r="O134" s="1"/>
      <c r="P134" s="1"/>
      <c r="S134" s="1"/>
    </row>
    <row r="135" spans="1:26" x14ac:dyDescent="0.25">
      <c r="A135" s="168"/>
      <c r="B135" s="168"/>
      <c r="C135" s="168"/>
      <c r="D135" s="172" t="s">
        <v>244</v>
      </c>
      <c r="E135" s="168"/>
      <c r="F135" s="169">
        <v>0.21249999999999997</v>
      </c>
      <c r="G135" s="170"/>
      <c r="H135" s="170"/>
      <c r="I135" s="170"/>
      <c r="J135" s="168"/>
      <c r="K135" s="1"/>
      <c r="L135" s="1"/>
      <c r="M135" s="1"/>
      <c r="N135" s="1"/>
      <c r="O135" s="1"/>
      <c r="P135" s="1"/>
      <c r="S135" s="1"/>
    </row>
    <row r="136" spans="1:26" ht="12" customHeight="1" x14ac:dyDescent="0.25">
      <c r="A136" s="168"/>
      <c r="B136" s="168"/>
      <c r="C136" s="172"/>
      <c r="D136" s="172" t="s">
        <v>245</v>
      </c>
      <c r="E136" s="168"/>
      <c r="F136" s="169"/>
      <c r="G136" s="170"/>
      <c r="H136" s="170"/>
      <c r="I136" s="170"/>
      <c r="J136" s="168"/>
      <c r="K136" s="1"/>
      <c r="L136" s="1"/>
      <c r="M136" s="1"/>
      <c r="N136" s="1"/>
      <c r="O136" s="1"/>
      <c r="P136" s="1"/>
      <c r="S136" s="1"/>
    </row>
    <row r="137" spans="1:26" x14ac:dyDescent="0.25">
      <c r="A137" s="168"/>
      <c r="B137" s="168"/>
      <c r="C137" s="168"/>
      <c r="D137" s="172" t="s">
        <v>246</v>
      </c>
      <c r="E137" s="168"/>
      <c r="F137" s="169">
        <v>0.22499999999999998</v>
      </c>
      <c r="G137" s="170"/>
      <c r="H137" s="170"/>
      <c r="I137" s="170"/>
      <c r="J137" s="168"/>
      <c r="K137" s="1"/>
      <c r="L137" s="1"/>
      <c r="M137" s="1"/>
      <c r="N137" s="1"/>
      <c r="O137" s="1"/>
      <c r="P137" s="1"/>
      <c r="S137" s="1"/>
    </row>
    <row r="138" spans="1:26" ht="24.95" customHeight="1" x14ac:dyDescent="0.25">
      <c r="A138" s="171">
        <v>29</v>
      </c>
      <c r="B138" s="168" t="s">
        <v>167</v>
      </c>
      <c r="C138" s="173" t="s">
        <v>247</v>
      </c>
      <c r="D138" s="172" t="s">
        <v>248</v>
      </c>
      <c r="E138" s="168" t="s">
        <v>164</v>
      </c>
      <c r="F138" s="169">
        <v>5.2399999999999993</v>
      </c>
      <c r="G138" s="170"/>
      <c r="H138" s="170"/>
      <c r="I138" s="170">
        <f>ROUND(F138*(G138+H138),2)</f>
        <v>0</v>
      </c>
      <c r="J138" s="168">
        <f>ROUND(F138*(N138),2)</f>
        <v>0</v>
      </c>
      <c r="K138" s="1">
        <f>ROUND(F138*(O138),2)</f>
        <v>0</v>
      </c>
      <c r="L138" s="1"/>
      <c r="M138" s="1">
        <f>ROUND(F138*(G138+H138),2)</f>
        <v>0</v>
      </c>
      <c r="N138" s="1">
        <v>0</v>
      </c>
      <c r="O138" s="1"/>
      <c r="P138" s="167">
        <f>ROUND(F138*(R138),3)</f>
        <v>0.69599999999999995</v>
      </c>
      <c r="Q138" s="175"/>
      <c r="R138" s="175">
        <v>0.13284816399999999</v>
      </c>
      <c r="S138" s="167">
        <f>ROUND(F138*(X138),3)</f>
        <v>0</v>
      </c>
      <c r="X138">
        <v>0</v>
      </c>
      <c r="Z138">
        <v>0</v>
      </c>
    </row>
    <row r="139" spans="1:26" ht="12" customHeight="1" x14ac:dyDescent="0.25">
      <c r="A139" s="168"/>
      <c r="B139" s="168"/>
      <c r="C139" s="172"/>
      <c r="D139" s="172" t="s">
        <v>249</v>
      </c>
      <c r="E139" s="168"/>
      <c r="F139" s="169"/>
      <c r="G139" s="170"/>
      <c r="H139" s="170"/>
      <c r="I139" s="170"/>
      <c r="J139" s="168"/>
      <c r="K139" s="1"/>
      <c r="L139" s="1"/>
      <c r="M139" s="1"/>
      <c r="N139" s="1"/>
      <c r="O139" s="1"/>
      <c r="P139" s="1"/>
      <c r="S139" s="1"/>
    </row>
    <row r="140" spans="1:26" x14ac:dyDescent="0.25">
      <c r="A140" s="168"/>
      <c r="B140" s="168"/>
      <c r="C140" s="168"/>
      <c r="D140" s="172" t="s">
        <v>250</v>
      </c>
      <c r="E140" s="168"/>
      <c r="F140" s="169">
        <v>2.5399999999999996</v>
      </c>
      <c r="G140" s="170"/>
      <c r="H140" s="170"/>
      <c r="I140" s="170"/>
      <c r="J140" s="168"/>
      <c r="K140" s="1"/>
      <c r="L140" s="1"/>
      <c r="M140" s="1"/>
      <c r="N140" s="1"/>
      <c r="O140" s="1"/>
      <c r="P140" s="1"/>
      <c r="S140" s="1"/>
    </row>
    <row r="141" spans="1:26" ht="12" customHeight="1" x14ac:dyDescent="0.25">
      <c r="A141" s="168"/>
      <c r="B141" s="168"/>
      <c r="C141" s="172"/>
      <c r="D141" s="172" t="s">
        <v>251</v>
      </c>
      <c r="E141" s="168"/>
      <c r="F141" s="169"/>
      <c r="G141" s="170"/>
      <c r="H141" s="170"/>
      <c r="I141" s="170"/>
      <c r="J141" s="168"/>
      <c r="K141" s="1"/>
      <c r="L141" s="1"/>
      <c r="M141" s="1"/>
      <c r="N141" s="1"/>
      <c r="O141" s="1"/>
      <c r="P141" s="1"/>
      <c r="S141" s="1"/>
    </row>
    <row r="142" spans="1:26" x14ac:dyDescent="0.25">
      <c r="A142" s="168"/>
      <c r="B142" s="168"/>
      <c r="C142" s="168"/>
      <c r="D142" s="172" t="s">
        <v>252</v>
      </c>
      <c r="E142" s="168"/>
      <c r="F142" s="169">
        <v>2.6999999999999997</v>
      </c>
      <c r="G142" s="170"/>
      <c r="H142" s="170"/>
      <c r="I142" s="170"/>
      <c r="J142" s="168"/>
      <c r="K142" s="1"/>
      <c r="L142" s="1"/>
      <c r="M142" s="1"/>
      <c r="N142" s="1"/>
      <c r="O142" s="1"/>
      <c r="P142" s="1"/>
      <c r="S142" s="1"/>
    </row>
    <row r="143" spans="1:26" ht="24.95" customHeight="1" x14ac:dyDescent="0.25">
      <c r="A143" s="171">
        <v>30</v>
      </c>
      <c r="B143" s="168" t="s">
        <v>167</v>
      </c>
      <c r="C143" s="173" t="s">
        <v>253</v>
      </c>
      <c r="D143" s="172" t="s">
        <v>254</v>
      </c>
      <c r="E143" s="168" t="s">
        <v>164</v>
      </c>
      <c r="F143" s="169">
        <v>5.24</v>
      </c>
      <c r="G143" s="170"/>
      <c r="H143" s="170"/>
      <c r="I143" s="170">
        <f>ROUND(F143*(G143+H143),2)</f>
        <v>0</v>
      </c>
      <c r="J143" s="168">
        <f>ROUND(F143*(N143),2)</f>
        <v>0</v>
      </c>
      <c r="K143" s="1">
        <f>ROUND(F143*(O143),2)</f>
        <v>0</v>
      </c>
      <c r="L143" s="1"/>
      <c r="M143" s="1">
        <f>ROUND(F143*(G143+H143),2)</f>
        <v>0</v>
      </c>
      <c r="N143" s="1">
        <v>0</v>
      </c>
      <c r="O143" s="1"/>
      <c r="P143" s="167">
        <f>ROUND(F143*(R143),3)</f>
        <v>0</v>
      </c>
      <c r="Q143" s="175"/>
      <c r="R143" s="175">
        <v>0</v>
      </c>
      <c r="S143" s="167">
        <f>ROUND(F143*(X143),3)</f>
        <v>0</v>
      </c>
      <c r="X143">
        <v>0</v>
      </c>
      <c r="Z143">
        <v>0</v>
      </c>
    </row>
    <row r="144" spans="1:26" ht="24.95" customHeight="1" x14ac:dyDescent="0.25">
      <c r="A144" s="171">
        <v>31</v>
      </c>
      <c r="B144" s="168" t="s">
        <v>167</v>
      </c>
      <c r="C144" s="173" t="s">
        <v>255</v>
      </c>
      <c r="D144" s="172" t="s">
        <v>256</v>
      </c>
      <c r="E144" s="168" t="s">
        <v>195</v>
      </c>
      <c r="F144" s="169">
        <v>5.2440000000000001E-2</v>
      </c>
      <c r="G144" s="170"/>
      <c r="H144" s="170"/>
      <c r="I144" s="170">
        <f>ROUND(F144*(G144+H144),2)</f>
        <v>0</v>
      </c>
      <c r="J144" s="168">
        <f>ROUND(F144*(N144),2)</f>
        <v>0</v>
      </c>
      <c r="K144" s="1">
        <f>ROUND(F144*(O144),2)</f>
        <v>0</v>
      </c>
      <c r="L144" s="1"/>
      <c r="M144" s="1">
        <f>ROUND(F144*(G144+H144),2)</f>
        <v>0</v>
      </c>
      <c r="N144" s="1">
        <v>0</v>
      </c>
      <c r="O144" s="1"/>
      <c r="P144" s="167">
        <f>ROUND(F144*(R144),3)</f>
        <v>5.2999999999999999E-2</v>
      </c>
      <c r="Q144" s="175"/>
      <c r="R144" s="175">
        <v>1.0118254499999999</v>
      </c>
      <c r="S144" s="167">
        <f>ROUND(F144*(X144),3)</f>
        <v>0</v>
      </c>
      <c r="X144">
        <v>0</v>
      </c>
      <c r="Z144">
        <v>0</v>
      </c>
    </row>
    <row r="145" spans="1:26" ht="12" customHeight="1" x14ac:dyDescent="0.25">
      <c r="A145" s="168"/>
      <c r="B145" s="168"/>
      <c r="C145" s="172"/>
      <c r="D145" s="172" t="s">
        <v>257</v>
      </c>
      <c r="E145" s="168"/>
      <c r="F145" s="169"/>
      <c r="G145" s="170"/>
      <c r="H145" s="170"/>
      <c r="I145" s="170"/>
      <c r="J145" s="168"/>
      <c r="K145" s="1"/>
      <c r="L145" s="1"/>
      <c r="M145" s="1"/>
      <c r="N145" s="1"/>
      <c r="O145" s="1"/>
      <c r="P145" s="1"/>
      <c r="S145" s="1"/>
    </row>
    <row r="146" spans="1:26" x14ac:dyDescent="0.25">
      <c r="A146" s="168"/>
      <c r="B146" s="168"/>
      <c r="C146" s="168"/>
      <c r="D146" s="172" t="s">
        <v>258</v>
      </c>
      <c r="E146" s="168"/>
      <c r="F146" s="169">
        <v>5.2440000000000001E-2</v>
      </c>
      <c r="G146" s="170"/>
      <c r="H146" s="170"/>
      <c r="I146" s="170"/>
      <c r="J146" s="168"/>
      <c r="K146" s="1"/>
      <c r="L146" s="1"/>
      <c r="M146" s="1"/>
      <c r="N146" s="1"/>
      <c r="O146" s="1"/>
      <c r="P146" s="1"/>
      <c r="S146" s="1"/>
    </row>
    <row r="147" spans="1:26" ht="24.95" customHeight="1" x14ac:dyDescent="0.25">
      <c r="A147" s="171">
        <v>32</v>
      </c>
      <c r="B147" s="168" t="s">
        <v>167</v>
      </c>
      <c r="C147" s="173" t="s">
        <v>259</v>
      </c>
      <c r="D147" s="172" t="s">
        <v>260</v>
      </c>
      <c r="E147" s="168" t="s">
        <v>106</v>
      </c>
      <c r="F147" s="169">
        <v>0.27</v>
      </c>
      <c r="G147" s="170"/>
      <c r="H147" s="170"/>
      <c r="I147" s="170">
        <f>ROUND(F147*(G147+H147),2)</f>
        <v>0</v>
      </c>
      <c r="J147" s="168">
        <f>ROUND(F147*(N147),2)</f>
        <v>0</v>
      </c>
      <c r="K147" s="1">
        <f>ROUND(F147*(O147),2)</f>
        <v>0</v>
      </c>
      <c r="L147" s="1"/>
      <c r="M147" s="1">
        <f>ROUND(F147*(G147+H147),2)</f>
        <v>0</v>
      </c>
      <c r="N147" s="1">
        <v>0</v>
      </c>
      <c r="O147" s="1"/>
      <c r="P147" s="167">
        <f>ROUND(F147*(R147),3)</f>
        <v>0.59</v>
      </c>
      <c r="Q147" s="175"/>
      <c r="R147" s="175">
        <v>2.1840173339999995</v>
      </c>
      <c r="S147" s="167">
        <f>ROUND(F147*(X147),3)</f>
        <v>0</v>
      </c>
      <c r="X147">
        <v>0</v>
      </c>
      <c r="Z147">
        <v>0</v>
      </c>
    </row>
    <row r="148" spans="1:26" x14ac:dyDescent="0.25">
      <c r="A148" s="168"/>
      <c r="B148" s="168"/>
      <c r="C148" s="172"/>
      <c r="D148" s="172" t="s">
        <v>261</v>
      </c>
      <c r="E148" s="168"/>
      <c r="F148" s="169">
        <v>0.27</v>
      </c>
      <c r="G148" s="170"/>
      <c r="H148" s="170"/>
      <c r="I148" s="170"/>
      <c r="J148" s="168"/>
      <c r="K148" s="1"/>
      <c r="L148" s="1"/>
      <c r="M148" s="1"/>
      <c r="N148" s="1"/>
      <c r="O148" s="1"/>
      <c r="P148" s="1"/>
      <c r="S148" s="1"/>
    </row>
    <row r="149" spans="1:26" ht="24.95" customHeight="1" x14ac:dyDescent="0.25">
      <c r="A149" s="171">
        <v>33</v>
      </c>
      <c r="B149" s="168" t="s">
        <v>167</v>
      </c>
      <c r="C149" s="173" t="s">
        <v>262</v>
      </c>
      <c r="D149" s="172" t="s">
        <v>263</v>
      </c>
      <c r="E149" s="168" t="s">
        <v>195</v>
      </c>
      <c r="F149" s="169">
        <v>3.2399999999999998E-2</v>
      </c>
      <c r="G149" s="170"/>
      <c r="H149" s="170"/>
      <c r="I149" s="170">
        <f>ROUND(F149*(G149+H149),2)</f>
        <v>0</v>
      </c>
      <c r="J149" s="168">
        <f>ROUND(F149*(N149),2)</f>
        <v>0</v>
      </c>
      <c r="K149" s="1">
        <f>ROUND(F149*(O149),2)</f>
        <v>0</v>
      </c>
      <c r="L149" s="1"/>
      <c r="M149" s="1">
        <f>ROUND(F149*(G149+H149),2)</f>
        <v>0</v>
      </c>
      <c r="N149" s="1">
        <v>0</v>
      </c>
      <c r="O149" s="1"/>
      <c r="P149" s="167">
        <f>ROUND(F149*(R149),3)</f>
        <v>3.5000000000000003E-2</v>
      </c>
      <c r="Q149" s="175"/>
      <c r="R149" s="175">
        <v>1.0702591800000001</v>
      </c>
      <c r="S149" s="167">
        <f>ROUND(F149*(X149),3)</f>
        <v>0</v>
      </c>
      <c r="X149">
        <v>0</v>
      </c>
      <c r="Z149">
        <v>0</v>
      </c>
    </row>
    <row r="150" spans="1:26" ht="12" customHeight="1" x14ac:dyDescent="0.25">
      <c r="A150" s="168"/>
      <c r="B150" s="168"/>
      <c r="C150" s="172"/>
      <c r="D150" s="172" t="s">
        <v>257</v>
      </c>
      <c r="E150" s="168"/>
      <c r="F150" s="169"/>
      <c r="G150" s="170"/>
      <c r="H150" s="170"/>
      <c r="I150" s="170"/>
      <c r="J150" s="168"/>
      <c r="K150" s="1"/>
      <c r="L150" s="1"/>
      <c r="M150" s="1"/>
      <c r="N150" s="1"/>
      <c r="O150" s="1"/>
      <c r="P150" s="1"/>
      <c r="S150" s="1"/>
    </row>
    <row r="151" spans="1:26" x14ac:dyDescent="0.25">
      <c r="A151" s="168"/>
      <c r="B151" s="168"/>
      <c r="C151" s="168"/>
      <c r="D151" s="172" t="s">
        <v>264</v>
      </c>
      <c r="E151" s="168"/>
      <c r="F151" s="169">
        <v>3.2399999999999998E-2</v>
      </c>
      <c r="G151" s="170"/>
      <c r="H151" s="170"/>
      <c r="I151" s="170"/>
      <c r="J151" s="168"/>
      <c r="K151" s="1"/>
      <c r="L151" s="1"/>
      <c r="M151" s="1"/>
      <c r="N151" s="1"/>
      <c r="O151" s="1"/>
      <c r="P151" s="1"/>
      <c r="S151" s="1"/>
    </row>
    <row r="152" spans="1:26" ht="35.1" customHeight="1" x14ac:dyDescent="0.25">
      <c r="A152" s="171">
        <v>34</v>
      </c>
      <c r="B152" s="168" t="s">
        <v>167</v>
      </c>
      <c r="C152" s="173" t="s">
        <v>265</v>
      </c>
      <c r="D152" s="172" t="s">
        <v>266</v>
      </c>
      <c r="E152" s="168" t="s">
        <v>164</v>
      </c>
      <c r="F152" s="169">
        <v>167.417</v>
      </c>
      <c r="G152" s="170"/>
      <c r="H152" s="170"/>
      <c r="I152" s="170">
        <f>ROUND(F152*(G152+H152),2)</f>
        <v>0</v>
      </c>
      <c r="J152" s="168">
        <f>ROUND(F152*(N152),2)</f>
        <v>0</v>
      </c>
      <c r="K152" s="1">
        <f>ROUND(F152*(O152),2)</f>
        <v>0</v>
      </c>
      <c r="L152" s="1"/>
      <c r="M152" s="1">
        <f>ROUND(F152*(G152+H152),2)</f>
        <v>0</v>
      </c>
      <c r="N152" s="1">
        <v>0</v>
      </c>
      <c r="O152" s="1"/>
      <c r="P152" s="167">
        <f>ROUND(F152*(R152),3)</f>
        <v>25.661999999999999</v>
      </c>
      <c r="Q152" s="175"/>
      <c r="R152" s="175">
        <v>0.15328093400000001</v>
      </c>
      <c r="S152" s="167">
        <f>ROUND(F152*(X152),3)</f>
        <v>0</v>
      </c>
      <c r="X152">
        <v>0</v>
      </c>
      <c r="Z152">
        <v>0</v>
      </c>
    </row>
    <row r="153" spans="1:26" ht="12" customHeight="1" x14ac:dyDescent="0.25">
      <c r="A153" s="168"/>
      <c r="B153" s="168"/>
      <c r="C153" s="172"/>
      <c r="D153" s="172" t="s">
        <v>267</v>
      </c>
      <c r="E153" s="168"/>
      <c r="F153" s="169"/>
      <c r="G153" s="170"/>
      <c r="H153" s="170"/>
      <c r="I153" s="170"/>
      <c r="J153" s="168"/>
      <c r="K153" s="1"/>
      <c r="L153" s="1"/>
      <c r="M153" s="1"/>
      <c r="N153" s="1"/>
      <c r="O153" s="1"/>
      <c r="P153" s="1"/>
      <c r="S153" s="1"/>
    </row>
    <row r="154" spans="1:26" ht="23.25" x14ac:dyDescent="0.25">
      <c r="A154" s="168"/>
      <c r="B154" s="168"/>
      <c r="C154" s="168"/>
      <c r="D154" s="172" t="s">
        <v>268</v>
      </c>
      <c r="E154" s="168"/>
      <c r="F154" s="169">
        <v>184.95</v>
      </c>
      <c r="G154" s="170"/>
      <c r="H154" s="170"/>
      <c r="I154" s="170"/>
      <c r="J154" s="168"/>
      <c r="K154" s="1"/>
      <c r="L154" s="1"/>
      <c r="M154" s="1"/>
      <c r="N154" s="1"/>
      <c r="O154" s="1"/>
      <c r="P154" s="1"/>
      <c r="S154" s="1"/>
    </row>
    <row r="155" spans="1:26" ht="12" customHeight="1" x14ac:dyDescent="0.25">
      <c r="A155" s="168"/>
      <c r="B155" s="168"/>
      <c r="C155" s="172"/>
      <c r="D155" s="172" t="s">
        <v>212</v>
      </c>
      <c r="E155" s="168"/>
      <c r="F155" s="169"/>
      <c r="G155" s="170"/>
      <c r="H155" s="170"/>
      <c r="I155" s="170"/>
      <c r="J155" s="168"/>
      <c r="K155" s="1"/>
      <c r="L155" s="1"/>
      <c r="M155" s="1"/>
      <c r="N155" s="1"/>
      <c r="O155" s="1"/>
      <c r="P155" s="1"/>
      <c r="S155" s="1"/>
    </row>
    <row r="156" spans="1:26" x14ac:dyDescent="0.25">
      <c r="A156" s="168"/>
      <c r="B156" s="168"/>
      <c r="C156" s="168"/>
      <c r="D156" s="172" t="s">
        <v>269</v>
      </c>
      <c r="E156" s="168"/>
      <c r="F156" s="169">
        <v>-1.1819999999999999</v>
      </c>
      <c r="G156" s="170"/>
      <c r="H156" s="170"/>
      <c r="I156" s="170"/>
      <c r="J156" s="168"/>
      <c r="K156" s="1"/>
      <c r="L156" s="1"/>
      <c r="M156" s="1"/>
      <c r="N156" s="1"/>
      <c r="O156" s="1"/>
      <c r="P156" s="1"/>
      <c r="S156" s="1"/>
    </row>
    <row r="157" spans="1:26" x14ac:dyDescent="0.25">
      <c r="A157" s="168"/>
      <c r="B157" s="168"/>
      <c r="C157" s="172"/>
      <c r="D157" s="172" t="s">
        <v>270</v>
      </c>
      <c r="E157" s="168"/>
      <c r="F157" s="169">
        <v>-6.8949999999999996</v>
      </c>
      <c r="G157" s="170"/>
      <c r="H157" s="170"/>
      <c r="I157" s="170"/>
      <c r="J157" s="168"/>
      <c r="K157" s="1"/>
      <c r="L157" s="1"/>
      <c r="M157" s="1"/>
      <c r="N157" s="1"/>
      <c r="O157" s="1"/>
      <c r="P157" s="1"/>
      <c r="S157" s="1"/>
    </row>
    <row r="158" spans="1:26" x14ac:dyDescent="0.25">
      <c r="A158" s="168"/>
      <c r="B158" s="168"/>
      <c r="C158" s="172"/>
      <c r="D158" s="172" t="s">
        <v>271</v>
      </c>
      <c r="E158" s="168"/>
      <c r="F158" s="169">
        <v>-9.4559999999999995</v>
      </c>
      <c r="G158" s="170"/>
      <c r="H158" s="170"/>
      <c r="I158" s="170"/>
      <c r="J158" s="168"/>
      <c r="K158" s="1"/>
      <c r="L158" s="1"/>
      <c r="M158" s="1"/>
      <c r="N158" s="1"/>
      <c r="O158" s="1"/>
      <c r="P158" s="1"/>
      <c r="S158" s="1"/>
    </row>
    <row r="159" spans="1:26" ht="24.95" customHeight="1" x14ac:dyDescent="0.25">
      <c r="A159" s="171">
        <v>35</v>
      </c>
      <c r="B159" s="168" t="s">
        <v>272</v>
      </c>
      <c r="C159" s="173" t="s">
        <v>273</v>
      </c>
      <c r="D159" s="172" t="s">
        <v>274</v>
      </c>
      <c r="E159" s="168" t="s">
        <v>227</v>
      </c>
      <c r="F159" s="169">
        <v>12</v>
      </c>
      <c r="G159" s="170"/>
      <c r="H159" s="170"/>
      <c r="I159" s="170">
        <f>ROUND(F159*(G159+H159),2)</f>
        <v>0</v>
      </c>
      <c r="J159" s="168">
        <f>ROUND(F159*(N159),2)</f>
        <v>0</v>
      </c>
      <c r="K159" s="1">
        <f>ROUND(F159*(O159),2)</f>
        <v>0</v>
      </c>
      <c r="L159" s="1"/>
      <c r="M159" s="1">
        <f>ROUND(F159*(G159+H159),2)</f>
        <v>0</v>
      </c>
      <c r="N159" s="1">
        <v>0</v>
      </c>
      <c r="O159" s="1"/>
      <c r="P159" s="167">
        <f>ROUND(F159*(R159),3)</f>
        <v>0.46800000000000003</v>
      </c>
      <c r="Q159" s="175"/>
      <c r="R159" s="175">
        <v>3.9E-2</v>
      </c>
      <c r="S159" s="167">
        <f>ROUND(F159*(X159),3)</f>
        <v>0</v>
      </c>
      <c r="X159">
        <v>0</v>
      </c>
      <c r="Z159">
        <v>0</v>
      </c>
    </row>
    <row r="160" spans="1:26" ht="24.95" customHeight="1" x14ac:dyDescent="0.25">
      <c r="A160" s="171">
        <v>36</v>
      </c>
      <c r="B160" s="168" t="s">
        <v>167</v>
      </c>
      <c r="C160" s="173" t="s">
        <v>275</v>
      </c>
      <c r="D160" s="172" t="s">
        <v>276</v>
      </c>
      <c r="E160" s="168" t="s">
        <v>277</v>
      </c>
      <c r="F160" s="169">
        <v>1</v>
      </c>
      <c r="G160" s="170"/>
      <c r="H160" s="170"/>
      <c r="I160" s="170">
        <f>ROUND(F160*(G160+H160),2)</f>
        <v>0</v>
      </c>
      <c r="J160" s="168">
        <f>ROUND(F160*(N160),2)</f>
        <v>0</v>
      </c>
      <c r="K160" s="1">
        <f>ROUND(F160*(O160),2)</f>
        <v>0</v>
      </c>
      <c r="L160" s="1"/>
      <c r="M160" s="1">
        <f>ROUND(F160*(G160+H160),2)</f>
        <v>0</v>
      </c>
      <c r="N160" s="1">
        <v>0</v>
      </c>
      <c r="O160" s="1"/>
      <c r="P160" s="167">
        <f>ROUND(F160*(R160),3)</f>
        <v>0.69</v>
      </c>
      <c r="Q160" s="175"/>
      <c r="R160" s="175">
        <v>0.69001999999999997</v>
      </c>
      <c r="S160" s="167">
        <f>ROUND(F160*(X160),3)</f>
        <v>0</v>
      </c>
      <c r="X160">
        <v>0</v>
      </c>
      <c r="Z160">
        <v>0</v>
      </c>
    </row>
    <row r="161" spans="1:26" x14ac:dyDescent="0.25">
      <c r="A161" s="156"/>
      <c r="B161" s="156"/>
      <c r="C161" s="156"/>
      <c r="D161" s="174" t="s">
        <v>66</v>
      </c>
      <c r="E161" s="156"/>
      <c r="F161" s="167"/>
      <c r="G161" s="159">
        <f>ROUND((SUM(L101:L160))/1,2)</f>
        <v>0</v>
      </c>
      <c r="H161" s="159">
        <f>ROUND((SUM(M101:M160))/1,2)</f>
        <v>0</v>
      </c>
      <c r="I161" s="159">
        <f>ROUND((SUM(I101:I160))/1,2)</f>
        <v>0</v>
      </c>
      <c r="J161" s="156"/>
      <c r="K161" s="156"/>
      <c r="L161" s="156">
        <f>ROUND((SUM(L101:L160))/1,2)</f>
        <v>0</v>
      </c>
      <c r="M161" s="156">
        <f>ROUND((SUM(M101:M160))/1,2)</f>
        <v>0</v>
      </c>
      <c r="N161" s="156"/>
      <c r="O161" s="156"/>
      <c r="P161" s="176">
        <f>ROUND((SUM(P101:P160))/1,2)</f>
        <v>56.08</v>
      </c>
      <c r="Q161" s="153"/>
      <c r="R161" s="153"/>
      <c r="S161" s="176">
        <f>ROUND((SUM(S101:S160))/1,2)</f>
        <v>0</v>
      </c>
      <c r="T161" s="153"/>
      <c r="U161" s="153"/>
      <c r="V161" s="153"/>
      <c r="W161" s="153"/>
      <c r="X161" s="153"/>
      <c r="Y161" s="153"/>
      <c r="Z161" s="153"/>
    </row>
    <row r="162" spans="1:26" x14ac:dyDescent="0.25">
      <c r="A162" s="1"/>
      <c r="B162" s="1"/>
      <c r="C162" s="1"/>
      <c r="D162" s="199"/>
      <c r="E162" s="1"/>
      <c r="F162" s="163"/>
      <c r="G162" s="149"/>
      <c r="H162" s="149"/>
      <c r="I162" s="149"/>
      <c r="J162" s="1"/>
      <c r="K162" s="1"/>
      <c r="L162" s="1"/>
      <c r="M162" s="1"/>
      <c r="N162" s="1"/>
      <c r="O162" s="1"/>
      <c r="P162" s="1"/>
      <c r="S162" s="1"/>
    </row>
    <row r="163" spans="1:26" x14ac:dyDescent="0.25">
      <c r="A163" s="156"/>
      <c r="B163" s="156"/>
      <c r="C163" s="156"/>
      <c r="D163" s="174" t="s">
        <v>67</v>
      </c>
      <c r="E163" s="156"/>
      <c r="F163" s="167"/>
      <c r="G163" s="157"/>
      <c r="H163" s="157"/>
      <c r="I163" s="157"/>
      <c r="J163" s="156"/>
      <c r="K163" s="156"/>
      <c r="L163" s="156"/>
      <c r="M163" s="156"/>
      <c r="N163" s="156"/>
      <c r="O163" s="156"/>
      <c r="P163" s="156"/>
      <c r="Q163" s="153"/>
      <c r="R163" s="153"/>
      <c r="S163" s="156"/>
      <c r="T163" s="153"/>
      <c r="U163" s="153"/>
      <c r="V163" s="153"/>
      <c r="W163" s="153"/>
      <c r="X163" s="153"/>
      <c r="Y163" s="153"/>
      <c r="Z163" s="153"/>
    </row>
    <row r="164" spans="1:26" ht="24.95" customHeight="1" x14ac:dyDescent="0.25">
      <c r="A164" s="171">
        <v>37</v>
      </c>
      <c r="B164" s="168" t="s">
        <v>167</v>
      </c>
      <c r="C164" s="173" t="s">
        <v>278</v>
      </c>
      <c r="D164" s="172" t="s">
        <v>279</v>
      </c>
      <c r="E164" s="168" t="s">
        <v>280</v>
      </c>
      <c r="F164" s="169">
        <v>69.449999999999989</v>
      </c>
      <c r="G164" s="170"/>
      <c r="H164" s="170"/>
      <c r="I164" s="170">
        <f>ROUND(F164*(G164+H164),2)</f>
        <v>0</v>
      </c>
      <c r="J164" s="168">
        <f>ROUND(F164*(N164),2)</f>
        <v>0</v>
      </c>
      <c r="K164" s="1">
        <f>ROUND(F164*(O164),2)</f>
        <v>0</v>
      </c>
      <c r="L164" s="1"/>
      <c r="M164" s="1">
        <f>ROUND(F164*(G164+H164),2)</f>
        <v>0</v>
      </c>
      <c r="N164" s="1">
        <v>0</v>
      </c>
      <c r="O164" s="1"/>
      <c r="P164" s="167">
        <f>ROUND(F164*(R164),3)</f>
        <v>2.75</v>
      </c>
      <c r="Q164" s="175"/>
      <c r="R164" s="175">
        <v>3.9600329041916203E-2</v>
      </c>
      <c r="S164" s="167">
        <f>ROUND(F164*(X164),3)</f>
        <v>0</v>
      </c>
      <c r="X164">
        <v>0</v>
      </c>
      <c r="Z164">
        <v>0</v>
      </c>
    </row>
    <row r="165" spans="1:26" ht="12" customHeight="1" x14ac:dyDescent="0.25">
      <c r="A165" s="168"/>
      <c r="B165" s="168"/>
      <c r="C165" s="172"/>
      <c r="D165" s="172" t="s">
        <v>281</v>
      </c>
      <c r="E165" s="168"/>
      <c r="F165" s="169"/>
      <c r="G165" s="170"/>
      <c r="H165" s="170"/>
      <c r="I165" s="170"/>
      <c r="J165" s="168"/>
      <c r="K165" s="1"/>
      <c r="L165" s="1"/>
      <c r="M165" s="1"/>
      <c r="N165" s="1"/>
      <c r="O165" s="1"/>
      <c r="P165" s="1"/>
      <c r="S165" s="1"/>
    </row>
    <row r="166" spans="1:26" x14ac:dyDescent="0.25">
      <c r="A166" s="168"/>
      <c r="B166" s="168"/>
      <c r="C166" s="168"/>
      <c r="D166" s="172" t="s">
        <v>282</v>
      </c>
      <c r="E166" s="168"/>
      <c r="F166" s="169">
        <v>69.449999999999989</v>
      </c>
      <c r="G166" s="170"/>
      <c r="H166" s="170"/>
      <c r="I166" s="170"/>
      <c r="J166" s="168"/>
      <c r="K166" s="1"/>
      <c r="L166" s="1"/>
      <c r="M166" s="1"/>
      <c r="N166" s="1"/>
      <c r="O166" s="1"/>
      <c r="P166" s="1"/>
      <c r="S166" s="1"/>
    </row>
    <row r="167" spans="1:26" ht="24.95" customHeight="1" x14ac:dyDescent="0.25">
      <c r="A167" s="171">
        <v>38</v>
      </c>
      <c r="B167" s="168" t="s">
        <v>167</v>
      </c>
      <c r="C167" s="173" t="s">
        <v>283</v>
      </c>
      <c r="D167" s="172" t="s">
        <v>284</v>
      </c>
      <c r="E167" s="168" t="s">
        <v>106</v>
      </c>
      <c r="F167" s="169">
        <v>2.4307499999999997</v>
      </c>
      <c r="G167" s="170"/>
      <c r="H167" s="170"/>
      <c r="I167" s="170">
        <f>ROUND(F167*(G167+H167),2)</f>
        <v>0</v>
      </c>
      <c r="J167" s="168">
        <f>ROUND(F167*(N167),2)</f>
        <v>0</v>
      </c>
      <c r="K167" s="1">
        <f>ROUND(F167*(O167),2)</f>
        <v>0</v>
      </c>
      <c r="L167" s="1"/>
      <c r="M167" s="1">
        <f>ROUND(F167*(G167+H167),2)</f>
        <v>0</v>
      </c>
      <c r="N167" s="1">
        <v>0</v>
      </c>
      <c r="O167" s="1"/>
      <c r="P167" s="167">
        <f>ROUND(F167*(R167),3)</f>
        <v>5.375</v>
      </c>
      <c r="Q167" s="175"/>
      <c r="R167" s="175">
        <v>2.2112677000000001</v>
      </c>
      <c r="S167" s="167">
        <f>ROUND(F167*(X167),3)</f>
        <v>0</v>
      </c>
      <c r="X167">
        <v>0</v>
      </c>
      <c r="Z167">
        <v>0</v>
      </c>
    </row>
    <row r="168" spans="1:26" ht="12" customHeight="1" x14ac:dyDescent="0.25">
      <c r="A168" s="168"/>
      <c r="B168" s="168"/>
      <c r="C168" s="172"/>
      <c r="D168" s="172" t="s">
        <v>285</v>
      </c>
      <c r="E168" s="168"/>
      <c r="F168" s="169"/>
      <c r="G168" s="170"/>
      <c r="H168" s="170"/>
      <c r="I168" s="170"/>
      <c r="J168" s="168"/>
      <c r="K168" s="1"/>
      <c r="L168" s="1"/>
      <c r="M168" s="1"/>
      <c r="N168" s="1"/>
      <c r="O168" s="1"/>
      <c r="P168" s="1"/>
      <c r="S168" s="1"/>
    </row>
    <row r="169" spans="1:26" x14ac:dyDescent="0.25">
      <c r="A169" s="168"/>
      <c r="B169" s="168"/>
      <c r="C169" s="168"/>
      <c r="D169" s="172" t="s">
        <v>286</v>
      </c>
      <c r="E169" s="168"/>
      <c r="F169" s="169">
        <v>2.4307499999999997</v>
      </c>
      <c r="G169" s="170"/>
      <c r="H169" s="170"/>
      <c r="I169" s="170"/>
      <c r="J169" s="168"/>
      <c r="K169" s="1"/>
      <c r="L169" s="1"/>
      <c r="M169" s="1"/>
      <c r="N169" s="1"/>
      <c r="O169" s="1"/>
      <c r="P169" s="1"/>
      <c r="S169" s="1"/>
    </row>
    <row r="170" spans="1:26" ht="24.95" customHeight="1" x14ac:dyDescent="0.25">
      <c r="A170" s="171">
        <v>39</v>
      </c>
      <c r="B170" s="168" t="s">
        <v>167</v>
      </c>
      <c r="C170" s="173" t="s">
        <v>287</v>
      </c>
      <c r="D170" s="172" t="s">
        <v>288</v>
      </c>
      <c r="E170" s="168" t="s">
        <v>195</v>
      </c>
      <c r="F170" s="169">
        <v>0.29171999999999998</v>
      </c>
      <c r="G170" s="170"/>
      <c r="H170" s="170"/>
      <c r="I170" s="170">
        <f>ROUND(F170*(G170+H170),2)</f>
        <v>0</v>
      </c>
      <c r="J170" s="168">
        <f>ROUND(F170*(N170),2)</f>
        <v>0</v>
      </c>
      <c r="K170" s="1">
        <f>ROUND(F170*(O170),2)</f>
        <v>0</v>
      </c>
      <c r="L170" s="1"/>
      <c r="M170" s="1">
        <f>ROUND(F170*(G170+H170),2)</f>
        <v>0</v>
      </c>
      <c r="N170" s="1">
        <v>0</v>
      </c>
      <c r="O170" s="1"/>
      <c r="P170" s="167">
        <f>ROUND(F170*(R170),3)</f>
        <v>0.29699999999999999</v>
      </c>
      <c r="Q170" s="175"/>
      <c r="R170" s="175">
        <v>1.0168391400000001</v>
      </c>
      <c r="S170" s="167">
        <f>ROUND(F170*(X170),3)</f>
        <v>0</v>
      </c>
      <c r="X170">
        <v>0</v>
      </c>
      <c r="Z170">
        <v>0</v>
      </c>
    </row>
    <row r="171" spans="1:26" ht="12" customHeight="1" x14ac:dyDescent="0.25">
      <c r="A171" s="168"/>
      <c r="B171" s="168"/>
      <c r="C171" s="172"/>
      <c r="D171" s="172" t="s">
        <v>257</v>
      </c>
      <c r="E171" s="168"/>
      <c r="F171" s="169"/>
      <c r="G171" s="170"/>
      <c r="H171" s="170"/>
      <c r="I171" s="170"/>
      <c r="J171" s="168"/>
      <c r="K171" s="1"/>
      <c r="L171" s="1"/>
      <c r="M171" s="1"/>
      <c r="N171" s="1"/>
      <c r="O171" s="1"/>
      <c r="P171" s="1"/>
      <c r="S171" s="1"/>
    </row>
    <row r="172" spans="1:26" x14ac:dyDescent="0.25">
      <c r="A172" s="168"/>
      <c r="B172" s="168"/>
      <c r="C172" s="168"/>
      <c r="D172" s="172" t="s">
        <v>289</v>
      </c>
      <c r="E172" s="168"/>
      <c r="F172" s="169">
        <v>0.29171999999999998</v>
      </c>
      <c r="G172" s="170"/>
      <c r="H172" s="170"/>
      <c r="I172" s="170"/>
      <c r="J172" s="168"/>
      <c r="K172" s="1"/>
      <c r="L172" s="1"/>
      <c r="M172" s="1"/>
      <c r="N172" s="1"/>
      <c r="O172" s="1"/>
      <c r="P172" s="1"/>
      <c r="S172" s="1"/>
    </row>
    <row r="173" spans="1:26" x14ac:dyDescent="0.25">
      <c r="A173" s="156"/>
      <c r="B173" s="156"/>
      <c r="C173" s="156"/>
      <c r="D173" s="174" t="s">
        <v>67</v>
      </c>
      <c r="E173" s="156"/>
      <c r="F173" s="167"/>
      <c r="G173" s="159">
        <f>ROUND((SUM(L163:L172))/1,2)</f>
        <v>0</v>
      </c>
      <c r="H173" s="159">
        <f>ROUND((SUM(M163:M172))/1,2)</f>
        <v>0</v>
      </c>
      <c r="I173" s="159">
        <f>ROUND((SUM(I163:I172))/1,2)</f>
        <v>0</v>
      </c>
      <c r="J173" s="156"/>
      <c r="K173" s="156"/>
      <c r="L173" s="156">
        <f>ROUND((SUM(L163:L172))/1,2)</f>
        <v>0</v>
      </c>
      <c r="M173" s="156">
        <f>ROUND((SUM(M163:M172))/1,2)</f>
        <v>0</v>
      </c>
      <c r="N173" s="156"/>
      <c r="O173" s="156"/>
      <c r="P173" s="176">
        <f>ROUND((SUM(P163:P172))/1,2)</f>
        <v>8.42</v>
      </c>
      <c r="Q173" s="153"/>
      <c r="R173" s="153"/>
      <c r="S173" s="176">
        <f>ROUND((SUM(S163:S172))/1,2)</f>
        <v>0</v>
      </c>
      <c r="T173" s="153"/>
      <c r="U173" s="153"/>
      <c r="V173" s="153"/>
      <c r="W173" s="153"/>
      <c r="X173" s="153"/>
      <c r="Y173" s="153"/>
      <c r="Z173" s="153"/>
    </row>
    <row r="174" spans="1:26" x14ac:dyDescent="0.25">
      <c r="A174" s="1"/>
      <c r="B174" s="1"/>
      <c r="C174" s="1"/>
      <c r="D174" s="199"/>
      <c r="E174" s="1"/>
      <c r="F174" s="163"/>
      <c r="G174" s="149"/>
      <c r="H174" s="149"/>
      <c r="I174" s="149"/>
      <c r="J174" s="1"/>
      <c r="K174" s="1"/>
      <c r="L174" s="1"/>
      <c r="M174" s="1"/>
      <c r="N174" s="1"/>
      <c r="O174" s="1"/>
      <c r="P174" s="1"/>
      <c r="S174" s="1"/>
    </row>
    <row r="175" spans="1:26" x14ac:dyDescent="0.25">
      <c r="A175" s="156"/>
      <c r="B175" s="156"/>
      <c r="C175" s="156"/>
      <c r="D175" s="174" t="s">
        <v>68</v>
      </c>
      <c r="E175" s="156"/>
      <c r="F175" s="167"/>
      <c r="G175" s="157"/>
      <c r="H175" s="157"/>
      <c r="I175" s="157"/>
      <c r="J175" s="156"/>
      <c r="K175" s="156"/>
      <c r="L175" s="156"/>
      <c r="M175" s="156"/>
      <c r="N175" s="156"/>
      <c r="O175" s="156"/>
      <c r="P175" s="156"/>
      <c r="Q175" s="153"/>
      <c r="R175" s="153"/>
      <c r="S175" s="156"/>
      <c r="T175" s="153"/>
      <c r="U175" s="153"/>
      <c r="V175" s="153"/>
      <c r="W175" s="153"/>
      <c r="X175" s="153"/>
      <c r="Y175" s="153"/>
      <c r="Z175" s="153"/>
    </row>
    <row r="176" spans="1:26" ht="24.95" customHeight="1" x14ac:dyDescent="0.25">
      <c r="A176" s="171">
        <v>40</v>
      </c>
      <c r="B176" s="168" t="s">
        <v>290</v>
      </c>
      <c r="C176" s="173" t="s">
        <v>291</v>
      </c>
      <c r="D176" s="172" t="s">
        <v>292</v>
      </c>
      <c r="E176" s="168" t="s">
        <v>164</v>
      </c>
      <c r="F176" s="169">
        <v>28.424999999999997</v>
      </c>
      <c r="G176" s="170"/>
      <c r="H176" s="170"/>
      <c r="I176" s="170">
        <f>ROUND(F176*(G176+H176),2)</f>
        <v>0</v>
      </c>
      <c r="J176" s="168">
        <f>ROUND(F176*(N176),2)</f>
        <v>0</v>
      </c>
      <c r="K176" s="1">
        <f>ROUND(F176*(O176),2)</f>
        <v>0</v>
      </c>
      <c r="L176" s="1"/>
      <c r="M176" s="1">
        <f>ROUND(F176*(G176+H176),2)</f>
        <v>0</v>
      </c>
      <c r="N176" s="1">
        <v>0</v>
      </c>
      <c r="O176" s="1"/>
      <c r="P176" s="167">
        <f>ROUND(F176*(R176),3)</f>
        <v>7.9569999999999999</v>
      </c>
      <c r="Q176" s="175"/>
      <c r="R176" s="175">
        <v>0.27994000000000002</v>
      </c>
      <c r="S176" s="167">
        <f>ROUND(F176*(X176),3)</f>
        <v>0</v>
      </c>
      <c r="X176">
        <v>0</v>
      </c>
      <c r="Z176">
        <v>0</v>
      </c>
    </row>
    <row r="177" spans="1:26" ht="12" customHeight="1" x14ac:dyDescent="0.25">
      <c r="A177" s="168"/>
      <c r="B177" s="168"/>
      <c r="C177" s="172"/>
      <c r="D177" s="172" t="s">
        <v>293</v>
      </c>
      <c r="E177" s="168"/>
      <c r="F177" s="169"/>
      <c r="G177" s="170"/>
      <c r="H177" s="170"/>
      <c r="I177" s="170"/>
      <c r="J177" s="168"/>
      <c r="K177" s="1"/>
      <c r="L177" s="1"/>
      <c r="M177" s="1"/>
      <c r="N177" s="1"/>
      <c r="O177" s="1"/>
      <c r="P177" s="1"/>
      <c r="S177" s="1"/>
    </row>
    <row r="178" spans="1:26" x14ac:dyDescent="0.25">
      <c r="A178" s="168"/>
      <c r="B178" s="168"/>
      <c r="C178" s="168"/>
      <c r="D178" s="172" t="s">
        <v>294</v>
      </c>
      <c r="E178" s="168"/>
      <c r="F178" s="169">
        <v>0.375</v>
      </c>
      <c r="G178" s="170"/>
      <c r="H178" s="170"/>
      <c r="I178" s="170"/>
      <c r="J178" s="168"/>
      <c r="K178" s="1"/>
      <c r="L178" s="1"/>
      <c r="M178" s="1"/>
      <c r="N178" s="1"/>
      <c r="O178" s="1"/>
      <c r="P178" s="1"/>
      <c r="Q178" s="177" t="s">
        <v>172</v>
      </c>
      <c r="S178" s="1"/>
    </row>
    <row r="179" spans="1:26" x14ac:dyDescent="0.25">
      <c r="A179" s="168"/>
      <c r="B179" s="168"/>
      <c r="C179" s="172"/>
      <c r="D179" s="172" t="s">
        <v>295</v>
      </c>
      <c r="E179" s="168"/>
      <c r="F179" s="169">
        <v>4.29</v>
      </c>
      <c r="G179" s="170"/>
      <c r="H179" s="170"/>
      <c r="I179" s="170"/>
      <c r="J179" s="168"/>
      <c r="K179" s="1"/>
      <c r="L179" s="1"/>
      <c r="M179" s="1"/>
      <c r="N179" s="1"/>
      <c r="O179" s="1"/>
      <c r="P179" s="1"/>
      <c r="Q179" s="177" t="s">
        <v>172</v>
      </c>
      <c r="S179" s="1"/>
    </row>
    <row r="180" spans="1:26" x14ac:dyDescent="0.25">
      <c r="A180" s="168"/>
      <c r="B180" s="168"/>
      <c r="C180" s="172"/>
      <c r="D180" s="172" t="s">
        <v>296</v>
      </c>
      <c r="E180" s="168"/>
      <c r="F180" s="169">
        <v>10.8</v>
      </c>
      <c r="G180" s="170"/>
      <c r="H180" s="170"/>
      <c r="I180" s="170"/>
      <c r="J180" s="168"/>
      <c r="K180" s="1"/>
      <c r="L180" s="1"/>
      <c r="M180" s="1"/>
      <c r="N180" s="1"/>
      <c r="O180" s="1"/>
      <c r="P180" s="1"/>
      <c r="Q180" s="177" t="s">
        <v>172</v>
      </c>
      <c r="S180" s="1"/>
    </row>
    <row r="181" spans="1:26" x14ac:dyDescent="0.25">
      <c r="A181" s="168"/>
      <c r="B181" s="168"/>
      <c r="C181" s="172"/>
      <c r="D181" s="172" t="s">
        <v>297</v>
      </c>
      <c r="E181" s="168"/>
      <c r="F181" s="169">
        <v>4.5599999999999996</v>
      </c>
      <c r="G181" s="170"/>
      <c r="H181" s="170"/>
      <c r="I181" s="170"/>
      <c r="J181" s="168"/>
      <c r="K181" s="1"/>
      <c r="L181" s="1"/>
      <c r="M181" s="1"/>
      <c r="N181" s="1"/>
      <c r="O181" s="1"/>
      <c r="P181" s="1"/>
      <c r="Q181" s="177" t="s">
        <v>172</v>
      </c>
      <c r="S181" s="1"/>
    </row>
    <row r="182" spans="1:26" x14ac:dyDescent="0.25">
      <c r="A182" s="168"/>
      <c r="B182" s="168"/>
      <c r="C182" s="172"/>
      <c r="D182" s="172" t="s">
        <v>298</v>
      </c>
      <c r="E182" s="168"/>
      <c r="F182" s="169">
        <v>8.4</v>
      </c>
      <c r="G182" s="170"/>
      <c r="H182" s="170"/>
      <c r="I182" s="170"/>
      <c r="J182" s="168"/>
      <c r="K182" s="1"/>
      <c r="L182" s="1"/>
      <c r="M182" s="1"/>
      <c r="N182" s="1"/>
      <c r="O182" s="1"/>
      <c r="P182" s="1"/>
      <c r="Q182" s="177" t="s">
        <v>172</v>
      </c>
      <c r="S182" s="1"/>
    </row>
    <row r="183" spans="1:26" ht="24.95" customHeight="1" x14ac:dyDescent="0.25">
      <c r="A183" s="171">
        <v>41</v>
      </c>
      <c r="B183" s="168" t="s">
        <v>290</v>
      </c>
      <c r="C183" s="173" t="s">
        <v>299</v>
      </c>
      <c r="D183" s="172" t="s">
        <v>300</v>
      </c>
      <c r="E183" s="168" t="s">
        <v>164</v>
      </c>
      <c r="F183" s="169">
        <v>28.425000000000001</v>
      </c>
      <c r="G183" s="170"/>
      <c r="H183" s="170"/>
      <c r="I183" s="170">
        <f>ROUND(F183*(G183+H183),2)</f>
        <v>0</v>
      </c>
      <c r="J183" s="168">
        <f>ROUND(F183*(N183),2)</f>
        <v>0</v>
      </c>
      <c r="K183" s="1">
        <f>ROUND(F183*(O183),2)</f>
        <v>0</v>
      </c>
      <c r="L183" s="1"/>
      <c r="M183" s="1">
        <f>ROUND(F183*(G183+H183),2)</f>
        <v>0</v>
      </c>
      <c r="N183" s="1">
        <v>0</v>
      </c>
      <c r="O183" s="1"/>
      <c r="P183" s="167">
        <f>ROUND(F183*(R183),3)</f>
        <v>3.452</v>
      </c>
      <c r="Q183" s="175"/>
      <c r="R183" s="175">
        <v>0.12144000000000001</v>
      </c>
      <c r="S183" s="167">
        <f>ROUND(F183*(X183),3)</f>
        <v>0</v>
      </c>
      <c r="X183">
        <v>0</v>
      </c>
      <c r="Z183">
        <v>0</v>
      </c>
    </row>
    <row r="184" spans="1:26" ht="24.95" customHeight="1" x14ac:dyDescent="0.25">
      <c r="A184" s="171">
        <v>42</v>
      </c>
      <c r="B184" s="168" t="s">
        <v>290</v>
      </c>
      <c r="C184" s="173" t="s">
        <v>301</v>
      </c>
      <c r="D184" s="172" t="s">
        <v>302</v>
      </c>
      <c r="E184" s="168" t="s">
        <v>164</v>
      </c>
      <c r="F184" s="169">
        <v>28.425000000000001</v>
      </c>
      <c r="G184" s="170"/>
      <c r="H184" s="170"/>
      <c r="I184" s="170">
        <f>ROUND(F184*(G184+H184),2)</f>
        <v>0</v>
      </c>
      <c r="J184" s="168">
        <f>ROUND(F184*(N184),2)</f>
        <v>0</v>
      </c>
      <c r="K184" s="1">
        <f>ROUND(F184*(O184),2)</f>
        <v>0</v>
      </c>
      <c r="L184" s="1"/>
      <c r="M184" s="1">
        <f>ROUND(F184*(G184+H184),2)</f>
        <v>0</v>
      </c>
      <c r="N184" s="1">
        <v>0</v>
      </c>
      <c r="O184" s="1"/>
      <c r="P184" s="167">
        <f>ROUND(F184*(R184),3)</f>
        <v>3.1840000000000002</v>
      </c>
      <c r="Q184" s="175"/>
      <c r="R184" s="175">
        <v>0.112</v>
      </c>
      <c r="S184" s="167">
        <f>ROUND(F184*(X184),3)</f>
        <v>0</v>
      </c>
      <c r="X184">
        <v>0</v>
      </c>
      <c r="Z184">
        <v>0</v>
      </c>
    </row>
    <row r="185" spans="1:26" ht="12" customHeight="1" x14ac:dyDescent="0.25">
      <c r="A185" s="168"/>
      <c r="B185" s="168"/>
      <c r="C185" s="172"/>
      <c r="D185" s="172" t="s">
        <v>303</v>
      </c>
      <c r="E185" s="168"/>
      <c r="F185" s="169"/>
      <c r="G185" s="170"/>
      <c r="H185" s="170"/>
      <c r="I185" s="170"/>
      <c r="J185" s="168"/>
      <c r="K185" s="1"/>
      <c r="L185" s="1"/>
      <c r="M185" s="1"/>
      <c r="N185" s="1"/>
      <c r="O185" s="1"/>
      <c r="P185" s="1"/>
      <c r="S185" s="1"/>
    </row>
    <row r="186" spans="1:26" x14ac:dyDescent="0.25">
      <c r="A186" s="168"/>
      <c r="B186" s="168"/>
      <c r="C186" s="168"/>
      <c r="D186" s="198">
        <v>28425</v>
      </c>
      <c r="E186" s="168"/>
      <c r="F186" s="169">
        <v>28.425000000000001</v>
      </c>
      <c r="G186" s="170"/>
      <c r="H186" s="170"/>
      <c r="I186" s="170"/>
      <c r="J186" s="168"/>
      <c r="K186" s="1"/>
      <c r="L186" s="1"/>
      <c r="M186" s="1"/>
      <c r="N186" s="1"/>
      <c r="O186" s="1"/>
      <c r="P186" s="1"/>
      <c r="S186" s="1"/>
    </row>
    <row r="187" spans="1:26" ht="24.95" customHeight="1" x14ac:dyDescent="0.25">
      <c r="A187" s="171">
        <v>43</v>
      </c>
      <c r="B187" s="168" t="s">
        <v>272</v>
      </c>
      <c r="C187" s="173" t="s">
        <v>304</v>
      </c>
      <c r="D187" s="172" t="s">
        <v>305</v>
      </c>
      <c r="E187" s="168" t="s">
        <v>164</v>
      </c>
      <c r="F187" s="169">
        <v>29.846250000000001</v>
      </c>
      <c r="G187" s="170"/>
      <c r="H187" s="170"/>
      <c r="I187" s="170">
        <f>ROUND(F187*(G187+H187),2)</f>
        <v>0</v>
      </c>
      <c r="J187" s="168">
        <f>ROUND(F187*(N187),2)</f>
        <v>0</v>
      </c>
      <c r="K187" s="1">
        <f>ROUND(F187*(O187),2)</f>
        <v>0</v>
      </c>
      <c r="L187" s="1"/>
      <c r="M187" s="1">
        <f>ROUND(F187*(G187+H187),2)</f>
        <v>0</v>
      </c>
      <c r="N187" s="1">
        <v>0</v>
      </c>
      <c r="O187" s="1"/>
      <c r="P187" s="167">
        <f>ROUND(F187*(R187),3)</f>
        <v>4.1189999999999998</v>
      </c>
      <c r="Q187" s="175"/>
      <c r="R187" s="175">
        <v>0.13800000000000001</v>
      </c>
      <c r="S187" s="167">
        <f>ROUND(F187*(X187),3)</f>
        <v>0</v>
      </c>
      <c r="X187">
        <v>0</v>
      </c>
      <c r="Z187">
        <v>0</v>
      </c>
    </row>
    <row r="188" spans="1:26" ht="12" customHeight="1" x14ac:dyDescent="0.25">
      <c r="A188" s="168"/>
      <c r="B188" s="168"/>
      <c r="C188" s="172"/>
      <c r="D188" s="172" t="s">
        <v>306</v>
      </c>
      <c r="E188" s="168"/>
      <c r="F188" s="169"/>
      <c r="G188" s="170"/>
      <c r="H188" s="170"/>
      <c r="I188" s="170"/>
      <c r="J188" s="168"/>
      <c r="K188" s="1"/>
      <c r="L188" s="1"/>
      <c r="M188" s="1"/>
      <c r="N188" s="1"/>
      <c r="O188" s="1"/>
      <c r="P188" s="1"/>
      <c r="S188" s="1"/>
    </row>
    <row r="189" spans="1:26" x14ac:dyDescent="0.25">
      <c r="A189" s="168"/>
      <c r="B189" s="168"/>
      <c r="C189" s="168"/>
      <c r="D189" s="172" t="s">
        <v>307</v>
      </c>
      <c r="E189" s="168"/>
      <c r="F189" s="169">
        <v>29.846250000000001</v>
      </c>
      <c r="G189" s="170"/>
      <c r="H189" s="170"/>
      <c r="I189" s="170"/>
      <c r="J189" s="168"/>
      <c r="K189" s="1"/>
      <c r="L189" s="1"/>
      <c r="M189" s="1"/>
      <c r="N189" s="1"/>
      <c r="O189" s="1"/>
      <c r="P189" s="1"/>
      <c r="S189" s="1"/>
    </row>
    <row r="190" spans="1:26" ht="35.1" customHeight="1" x14ac:dyDescent="0.25">
      <c r="A190" s="171">
        <v>44</v>
      </c>
      <c r="B190" s="168" t="s">
        <v>290</v>
      </c>
      <c r="C190" s="173" t="s">
        <v>308</v>
      </c>
      <c r="D190" s="172" t="s">
        <v>309</v>
      </c>
      <c r="E190" s="168" t="s">
        <v>164</v>
      </c>
      <c r="F190" s="169">
        <v>194.52</v>
      </c>
      <c r="G190" s="170"/>
      <c r="H190" s="170"/>
      <c r="I190" s="170">
        <f>ROUND(F190*(G190+H190),2)</f>
        <v>0</v>
      </c>
      <c r="J190" s="168">
        <f>ROUND(F190*(N190),2)</f>
        <v>0</v>
      </c>
      <c r="K190" s="1">
        <f>ROUND(F190*(O190),2)</f>
        <v>0</v>
      </c>
      <c r="L190" s="1"/>
      <c r="M190" s="1">
        <f>ROUND(F190*(G190+H190),2)</f>
        <v>0</v>
      </c>
      <c r="N190" s="1">
        <v>0</v>
      </c>
      <c r="O190" s="1"/>
      <c r="P190" s="167">
        <f>ROUND(F190*(R190),3)</f>
        <v>56.722000000000001</v>
      </c>
      <c r="Q190" s="175"/>
      <c r="R190" s="175">
        <v>0.29160000000000003</v>
      </c>
      <c r="S190" s="167">
        <f>ROUND(F190*(X190),3)</f>
        <v>0</v>
      </c>
      <c r="X190">
        <v>0</v>
      </c>
      <c r="Z190">
        <v>0</v>
      </c>
    </row>
    <row r="191" spans="1:26" ht="12" customHeight="1" x14ac:dyDescent="0.25">
      <c r="A191" s="168"/>
      <c r="B191" s="168"/>
      <c r="C191" s="172"/>
      <c r="D191" s="172" t="s">
        <v>310</v>
      </c>
      <c r="E191" s="168"/>
      <c r="F191" s="169"/>
      <c r="G191" s="170"/>
      <c r="H191" s="170"/>
      <c r="I191" s="170"/>
      <c r="J191" s="168"/>
      <c r="K191" s="1"/>
      <c r="L191" s="1"/>
      <c r="M191" s="1"/>
      <c r="N191" s="1"/>
      <c r="O191" s="1"/>
      <c r="P191" s="1"/>
      <c r="S191" s="1"/>
    </row>
    <row r="192" spans="1:26" x14ac:dyDescent="0.25">
      <c r="A192" s="168"/>
      <c r="B192" s="168"/>
      <c r="C192" s="168"/>
      <c r="D192" s="172" t="s">
        <v>311</v>
      </c>
      <c r="E192" s="168"/>
      <c r="F192" s="169">
        <v>194.52</v>
      </c>
      <c r="G192" s="170"/>
      <c r="H192" s="170"/>
      <c r="I192" s="170"/>
      <c r="J192" s="168"/>
      <c r="K192" s="1"/>
      <c r="L192" s="1"/>
      <c r="M192" s="1"/>
      <c r="N192" s="1"/>
      <c r="O192" s="1"/>
      <c r="P192" s="1"/>
      <c r="S192" s="1"/>
    </row>
    <row r="193" spans="1:26" ht="35.1" customHeight="1" x14ac:dyDescent="0.25">
      <c r="A193" s="171">
        <v>45</v>
      </c>
      <c r="B193" s="168" t="s">
        <v>290</v>
      </c>
      <c r="C193" s="173" t="s">
        <v>312</v>
      </c>
      <c r="D193" s="172" t="s">
        <v>313</v>
      </c>
      <c r="E193" s="168" t="s">
        <v>164</v>
      </c>
      <c r="F193" s="169">
        <v>194.52</v>
      </c>
      <c r="G193" s="170"/>
      <c r="H193" s="170"/>
      <c r="I193" s="170">
        <f>ROUND(F193*(G193+H193),2)</f>
        <v>0</v>
      </c>
      <c r="J193" s="168">
        <f>ROUND(F193*(N193),2)</f>
        <v>0</v>
      </c>
      <c r="K193" s="1">
        <f>ROUND(F193*(O193),2)</f>
        <v>0</v>
      </c>
      <c r="L193" s="1"/>
      <c r="M193" s="1">
        <f>ROUND(F193*(G193+H193),2)</f>
        <v>0</v>
      </c>
      <c r="N193" s="1">
        <v>0</v>
      </c>
      <c r="O193" s="1"/>
      <c r="P193" s="167">
        <f>ROUND(F193*(R193),3)</f>
        <v>38.311</v>
      </c>
      <c r="Q193" s="175"/>
      <c r="R193" s="175">
        <v>0.19694999999999999</v>
      </c>
      <c r="S193" s="167">
        <f>ROUND(F193*(X193),3)</f>
        <v>0</v>
      </c>
      <c r="X193">
        <v>0</v>
      </c>
      <c r="Z193">
        <v>0</v>
      </c>
    </row>
    <row r="194" spans="1:26" ht="12" customHeight="1" x14ac:dyDescent="0.25">
      <c r="A194" s="168"/>
      <c r="B194" s="168"/>
      <c r="C194" s="172"/>
      <c r="D194" s="172" t="s">
        <v>310</v>
      </c>
      <c r="E194" s="168"/>
      <c r="F194" s="169"/>
      <c r="G194" s="170"/>
      <c r="H194" s="170"/>
      <c r="I194" s="170"/>
      <c r="J194" s="168"/>
      <c r="K194" s="1"/>
      <c r="L194" s="1"/>
      <c r="M194" s="1"/>
      <c r="N194" s="1"/>
      <c r="O194" s="1"/>
      <c r="P194" s="1"/>
      <c r="S194" s="1"/>
    </row>
    <row r="195" spans="1:26" x14ac:dyDescent="0.25">
      <c r="A195" s="168"/>
      <c r="B195" s="168"/>
      <c r="C195" s="168"/>
      <c r="D195" s="172" t="s">
        <v>311</v>
      </c>
      <c r="E195" s="168"/>
      <c r="F195" s="169">
        <v>194.52</v>
      </c>
      <c r="G195" s="170"/>
      <c r="H195" s="170"/>
      <c r="I195" s="170"/>
      <c r="J195" s="168"/>
      <c r="K195" s="1"/>
      <c r="L195" s="1"/>
      <c r="M195" s="1"/>
      <c r="N195" s="1"/>
      <c r="O195" s="1"/>
      <c r="P195" s="1"/>
      <c r="S195" s="1"/>
    </row>
    <row r="196" spans="1:26" ht="24.95" customHeight="1" x14ac:dyDescent="0.25">
      <c r="A196" s="171">
        <v>46</v>
      </c>
      <c r="B196" s="168" t="s">
        <v>290</v>
      </c>
      <c r="C196" s="173" t="s">
        <v>314</v>
      </c>
      <c r="D196" s="172" t="s">
        <v>315</v>
      </c>
      <c r="E196" s="168" t="s">
        <v>164</v>
      </c>
      <c r="F196" s="169">
        <v>194.52</v>
      </c>
      <c r="G196" s="170"/>
      <c r="H196" s="170"/>
      <c r="I196" s="170">
        <f>ROUND(F196*(G196+H196),2)</f>
        <v>0</v>
      </c>
      <c r="J196" s="168">
        <f>ROUND(F196*(N196),2)</f>
        <v>0</v>
      </c>
      <c r="K196" s="1">
        <f>ROUND(F196*(O196),2)</f>
        <v>0</v>
      </c>
      <c r="L196" s="1"/>
      <c r="M196" s="1">
        <f>ROUND(F196*(G196+H196),2)</f>
        <v>0</v>
      </c>
      <c r="N196" s="1">
        <v>0</v>
      </c>
      <c r="O196" s="1"/>
      <c r="P196" s="167">
        <f>ROUND(F196*(R196),3)</f>
        <v>21.786000000000001</v>
      </c>
      <c r="Q196" s="175"/>
      <c r="R196" s="175">
        <v>0.112</v>
      </c>
      <c r="S196" s="167">
        <f>ROUND(F196*(X196),3)</f>
        <v>0</v>
      </c>
      <c r="X196">
        <v>0</v>
      </c>
      <c r="Z196">
        <v>0</v>
      </c>
    </row>
    <row r="197" spans="1:26" ht="12" customHeight="1" x14ac:dyDescent="0.25">
      <c r="A197" s="168"/>
      <c r="B197" s="168"/>
      <c r="C197" s="172"/>
      <c r="D197" s="172" t="s">
        <v>316</v>
      </c>
      <c r="E197" s="168"/>
      <c r="F197" s="169"/>
      <c r="G197" s="170"/>
      <c r="H197" s="170"/>
      <c r="I197" s="170"/>
      <c r="J197" s="168"/>
      <c r="K197" s="1"/>
      <c r="L197" s="1"/>
      <c r="M197" s="1"/>
      <c r="N197" s="1"/>
      <c r="O197" s="1"/>
      <c r="P197" s="1"/>
      <c r="S197" s="1"/>
    </row>
    <row r="198" spans="1:26" x14ac:dyDescent="0.25">
      <c r="A198" s="168"/>
      <c r="B198" s="168"/>
      <c r="C198" s="168"/>
      <c r="D198" s="172" t="s">
        <v>311</v>
      </c>
      <c r="E198" s="168"/>
      <c r="F198" s="169">
        <v>194.52</v>
      </c>
      <c r="G198" s="170"/>
      <c r="H198" s="170"/>
      <c r="I198" s="170"/>
      <c r="J198" s="168"/>
      <c r="K198" s="1"/>
      <c r="L198" s="1"/>
      <c r="M198" s="1"/>
      <c r="N198" s="1"/>
      <c r="O198" s="1"/>
      <c r="P198" s="1"/>
      <c r="S198" s="1"/>
    </row>
    <row r="199" spans="1:26" ht="24.95" customHeight="1" x14ac:dyDescent="0.25">
      <c r="A199" s="171">
        <v>47</v>
      </c>
      <c r="B199" s="168" t="s">
        <v>272</v>
      </c>
      <c r="C199" s="173" t="s">
        <v>317</v>
      </c>
      <c r="D199" s="172" t="s">
        <v>318</v>
      </c>
      <c r="E199" s="168" t="s">
        <v>164</v>
      </c>
      <c r="F199" s="169">
        <v>200.35560000000001</v>
      </c>
      <c r="G199" s="170"/>
      <c r="H199" s="170"/>
      <c r="I199" s="170">
        <f>ROUND(F199*(G199+H199),2)</f>
        <v>0</v>
      </c>
      <c r="J199" s="168">
        <f>ROUND(F199*(N199),2)</f>
        <v>0</v>
      </c>
      <c r="K199" s="1">
        <f>ROUND(F199*(O199),2)</f>
        <v>0</v>
      </c>
      <c r="L199" s="1"/>
      <c r="M199" s="1">
        <f>ROUND(F199*(G199+H199),2)</f>
        <v>0</v>
      </c>
      <c r="N199" s="1">
        <v>0</v>
      </c>
      <c r="O199" s="1"/>
      <c r="P199" s="167">
        <f>ROUND(F199*(R199),3)</f>
        <v>36.865000000000002</v>
      </c>
      <c r="Q199" s="175"/>
      <c r="R199" s="175">
        <v>0.184</v>
      </c>
      <c r="S199" s="167">
        <f>ROUND(F199*(X199),3)</f>
        <v>0</v>
      </c>
      <c r="X199">
        <v>0</v>
      </c>
      <c r="Z199">
        <v>0</v>
      </c>
    </row>
    <row r="200" spans="1:26" ht="12" customHeight="1" x14ac:dyDescent="0.25">
      <c r="A200" s="168"/>
      <c r="B200" s="168"/>
      <c r="C200" s="172"/>
      <c r="D200" s="172" t="s">
        <v>319</v>
      </c>
      <c r="E200" s="168"/>
      <c r="F200" s="169"/>
      <c r="G200" s="170"/>
      <c r="H200" s="170"/>
      <c r="I200" s="170"/>
      <c r="J200" s="168"/>
      <c r="K200" s="1"/>
      <c r="L200" s="1"/>
      <c r="M200" s="1"/>
      <c r="N200" s="1"/>
      <c r="O200" s="1"/>
      <c r="P200" s="1"/>
      <c r="S200" s="1"/>
    </row>
    <row r="201" spans="1:26" x14ac:dyDescent="0.25">
      <c r="A201" s="168"/>
      <c r="B201" s="168"/>
      <c r="C201" s="168"/>
      <c r="D201" s="172" t="s">
        <v>320</v>
      </c>
      <c r="E201" s="168"/>
      <c r="F201" s="169">
        <v>200.35560000000001</v>
      </c>
      <c r="G201" s="170"/>
      <c r="H201" s="170"/>
      <c r="I201" s="170"/>
      <c r="J201" s="168"/>
      <c r="K201" s="1"/>
      <c r="L201" s="1"/>
      <c r="M201" s="1"/>
      <c r="N201" s="1"/>
      <c r="O201" s="1"/>
      <c r="P201" s="1"/>
      <c r="S201" s="1"/>
    </row>
    <row r="202" spans="1:26" x14ac:dyDescent="0.25">
      <c r="A202" s="156"/>
      <c r="B202" s="156"/>
      <c r="C202" s="156"/>
      <c r="D202" s="174" t="s">
        <v>68</v>
      </c>
      <c r="E202" s="156"/>
      <c r="F202" s="167"/>
      <c r="G202" s="159">
        <f>ROUND((SUM(L175:L201))/1,2)</f>
        <v>0</v>
      </c>
      <c r="H202" s="159">
        <f>ROUND((SUM(M175:M201))/1,2)</f>
        <v>0</v>
      </c>
      <c r="I202" s="159">
        <f>ROUND((SUM(I175:I201))/1,2)</f>
        <v>0</v>
      </c>
      <c r="J202" s="156"/>
      <c r="K202" s="156"/>
      <c r="L202" s="156">
        <f>ROUND((SUM(L175:L201))/1,2)</f>
        <v>0</v>
      </c>
      <c r="M202" s="156">
        <f>ROUND((SUM(M175:M201))/1,2)</f>
        <v>0</v>
      </c>
      <c r="N202" s="156"/>
      <c r="O202" s="156"/>
      <c r="P202" s="176">
        <f>ROUND((SUM(P175:P201))/1,2)</f>
        <v>172.4</v>
      </c>
      <c r="Q202" s="153"/>
      <c r="R202" s="153"/>
      <c r="S202" s="176">
        <f>ROUND((SUM(S175:S201))/1,2)</f>
        <v>0</v>
      </c>
      <c r="T202" s="153"/>
      <c r="U202" s="153"/>
      <c r="V202" s="153"/>
      <c r="W202" s="153"/>
      <c r="X202" s="153"/>
      <c r="Y202" s="153"/>
      <c r="Z202" s="153"/>
    </row>
    <row r="203" spans="1:26" x14ac:dyDescent="0.25">
      <c r="A203" s="1"/>
      <c r="B203" s="1"/>
      <c r="C203" s="1"/>
      <c r="D203" s="199"/>
      <c r="E203" s="1"/>
      <c r="F203" s="163"/>
      <c r="G203" s="149"/>
      <c r="H203" s="149"/>
      <c r="I203" s="149"/>
      <c r="J203" s="1"/>
      <c r="K203" s="1"/>
      <c r="L203" s="1"/>
      <c r="M203" s="1"/>
      <c r="N203" s="1"/>
      <c r="O203" s="1"/>
      <c r="P203" s="1"/>
      <c r="S203" s="1"/>
    </row>
    <row r="204" spans="1:26" x14ac:dyDescent="0.25">
      <c r="A204" s="156"/>
      <c r="B204" s="156"/>
      <c r="C204" s="156"/>
      <c r="D204" s="174" t="s">
        <v>69</v>
      </c>
      <c r="E204" s="156"/>
      <c r="F204" s="167"/>
      <c r="G204" s="157"/>
      <c r="H204" s="157"/>
      <c r="I204" s="157"/>
      <c r="J204" s="156"/>
      <c r="K204" s="156"/>
      <c r="L204" s="156"/>
      <c r="M204" s="156"/>
      <c r="N204" s="156"/>
      <c r="O204" s="156"/>
      <c r="P204" s="156"/>
      <c r="Q204" s="153"/>
      <c r="R204" s="153"/>
      <c r="S204" s="156"/>
      <c r="T204" s="153"/>
      <c r="U204" s="153"/>
      <c r="V204" s="153"/>
      <c r="W204" s="153"/>
      <c r="X204" s="153"/>
      <c r="Y204" s="153"/>
      <c r="Z204" s="153"/>
    </row>
    <row r="205" spans="1:26" ht="24.95" customHeight="1" x14ac:dyDescent="0.25">
      <c r="A205" s="171">
        <v>48</v>
      </c>
      <c r="B205" s="168" t="s">
        <v>167</v>
      </c>
      <c r="C205" s="173" t="s">
        <v>321</v>
      </c>
      <c r="D205" s="172" t="s">
        <v>322</v>
      </c>
      <c r="E205" s="168" t="s">
        <v>106</v>
      </c>
      <c r="F205" s="169">
        <v>35.603249999999996</v>
      </c>
      <c r="G205" s="170"/>
      <c r="H205" s="170"/>
      <c r="I205" s="170">
        <f>ROUND(F205*(G205+H205),2)</f>
        <v>0</v>
      </c>
      <c r="J205" s="168">
        <f>ROUND(F205*(N205),2)</f>
        <v>0</v>
      </c>
      <c r="K205" s="1">
        <f>ROUND(F205*(O205),2)</f>
        <v>0</v>
      </c>
      <c r="L205" s="1"/>
      <c r="M205" s="1">
        <f>ROUND(F205*(G205+H205),2)</f>
        <v>0</v>
      </c>
      <c r="N205" s="1">
        <v>0</v>
      </c>
      <c r="O205" s="1"/>
      <c r="P205" s="167">
        <f>ROUND(F205*(R205),3)</f>
        <v>65.403000000000006</v>
      </c>
      <c r="Q205" s="175"/>
      <c r="R205" s="175">
        <v>1.837</v>
      </c>
      <c r="S205" s="167">
        <f>ROUND(F205*(X205),3)</f>
        <v>0</v>
      </c>
      <c r="X205">
        <v>0</v>
      </c>
      <c r="Z205">
        <v>0</v>
      </c>
    </row>
    <row r="206" spans="1:26" ht="12" customHeight="1" x14ac:dyDescent="0.25">
      <c r="A206" s="168"/>
      <c r="B206" s="168"/>
      <c r="C206" s="172"/>
      <c r="D206" s="172" t="s">
        <v>323</v>
      </c>
      <c r="E206" s="168"/>
      <c r="F206" s="169"/>
      <c r="G206" s="170"/>
      <c r="H206" s="170"/>
      <c r="I206" s="170"/>
      <c r="J206" s="168"/>
      <c r="K206" s="1"/>
      <c r="L206" s="1"/>
      <c r="M206" s="1"/>
      <c r="N206" s="1"/>
      <c r="O206" s="1"/>
      <c r="P206" s="1"/>
      <c r="S206" s="1"/>
    </row>
    <row r="207" spans="1:26" x14ac:dyDescent="0.25">
      <c r="A207" s="168"/>
      <c r="B207" s="168"/>
      <c r="C207" s="168"/>
      <c r="D207" s="172" t="s">
        <v>324</v>
      </c>
      <c r="E207" s="168"/>
      <c r="F207" s="169">
        <v>3.5999999999999996</v>
      </c>
      <c r="G207" s="170"/>
      <c r="H207" s="170"/>
      <c r="I207" s="170"/>
      <c r="J207" s="168"/>
      <c r="K207" s="1"/>
      <c r="L207" s="1"/>
      <c r="M207" s="1"/>
      <c r="N207" s="1"/>
      <c r="O207" s="1"/>
      <c r="P207" s="1"/>
      <c r="Q207" s="177" t="s">
        <v>172</v>
      </c>
      <c r="S207" s="1"/>
    </row>
    <row r="208" spans="1:26" x14ac:dyDescent="0.25">
      <c r="A208" s="168"/>
      <c r="B208" s="168"/>
      <c r="C208" s="172"/>
      <c r="D208" s="172" t="s">
        <v>325</v>
      </c>
      <c r="E208" s="168"/>
      <c r="F208" s="169">
        <v>2.6234999999999995</v>
      </c>
      <c r="G208" s="170"/>
      <c r="H208" s="170"/>
      <c r="I208" s="170"/>
      <c r="J208" s="168"/>
      <c r="K208" s="1"/>
      <c r="L208" s="1"/>
      <c r="M208" s="1"/>
      <c r="N208" s="1"/>
      <c r="O208" s="1"/>
      <c r="P208" s="1"/>
      <c r="Q208" s="177" t="s">
        <v>172</v>
      </c>
      <c r="S208" s="1"/>
    </row>
    <row r="209" spans="1:26" ht="12" customHeight="1" x14ac:dyDescent="0.25">
      <c r="A209" s="168"/>
      <c r="B209" s="168"/>
      <c r="C209" s="172"/>
      <c r="D209" s="172" t="s">
        <v>174</v>
      </c>
      <c r="E209" s="168"/>
      <c r="F209" s="169">
        <v>6.2234999999999996</v>
      </c>
      <c r="G209" s="170"/>
      <c r="H209" s="170"/>
      <c r="I209" s="170"/>
      <c r="J209" s="168"/>
      <c r="K209" s="1"/>
      <c r="L209" s="1"/>
      <c r="M209" s="1"/>
      <c r="N209" s="1"/>
      <c r="O209" s="1"/>
      <c r="P209" s="1"/>
      <c r="Q209" t="s">
        <v>175</v>
      </c>
      <c r="S209" s="1"/>
    </row>
    <row r="210" spans="1:26" ht="12" customHeight="1" x14ac:dyDescent="0.25">
      <c r="A210" s="168"/>
      <c r="B210" s="168"/>
      <c r="C210" s="172"/>
      <c r="D210" s="172" t="s">
        <v>326</v>
      </c>
      <c r="E210" s="168"/>
      <c r="F210" s="169"/>
      <c r="G210" s="170"/>
      <c r="H210" s="170"/>
      <c r="I210" s="170"/>
      <c r="J210" s="168"/>
      <c r="K210" s="1"/>
      <c r="L210" s="1"/>
      <c r="M210" s="1"/>
      <c r="N210" s="1"/>
      <c r="O210" s="1"/>
      <c r="P210" s="1"/>
      <c r="S210" s="1"/>
    </row>
    <row r="211" spans="1:26" x14ac:dyDescent="0.25">
      <c r="A211" s="168"/>
      <c r="B211" s="168"/>
      <c r="C211" s="168"/>
      <c r="D211" s="172" t="s">
        <v>327</v>
      </c>
      <c r="E211" s="168"/>
      <c r="F211" s="169">
        <v>0.30149999999999999</v>
      </c>
      <c r="G211" s="170"/>
      <c r="H211" s="170"/>
      <c r="I211" s="170"/>
      <c r="J211" s="168"/>
      <c r="K211" s="1"/>
      <c r="L211" s="1"/>
      <c r="M211" s="1"/>
      <c r="N211" s="1"/>
      <c r="O211" s="1"/>
      <c r="P211" s="1"/>
      <c r="S211" s="1"/>
    </row>
    <row r="212" spans="1:26" ht="12" customHeight="1" x14ac:dyDescent="0.25">
      <c r="A212" s="168"/>
      <c r="B212" s="168"/>
      <c r="C212" s="172"/>
      <c r="D212" s="172" t="s">
        <v>174</v>
      </c>
      <c r="E212" s="168"/>
      <c r="F212" s="169">
        <v>0.30149999999999999</v>
      </c>
      <c r="G212" s="170"/>
      <c r="H212" s="170"/>
      <c r="I212" s="170"/>
      <c r="J212" s="168"/>
      <c r="K212" s="1"/>
      <c r="L212" s="1"/>
      <c r="M212" s="1"/>
      <c r="N212" s="1"/>
      <c r="O212" s="1"/>
      <c r="P212" s="1"/>
      <c r="Q212" t="s">
        <v>175</v>
      </c>
      <c r="S212" s="1"/>
    </row>
    <row r="213" spans="1:26" ht="12" customHeight="1" x14ac:dyDescent="0.25">
      <c r="A213" s="168"/>
      <c r="B213" s="168"/>
      <c r="C213" s="172"/>
      <c r="D213" s="172" t="s">
        <v>328</v>
      </c>
      <c r="E213" s="168"/>
      <c r="F213" s="169"/>
      <c r="G213" s="170"/>
      <c r="H213" s="170"/>
      <c r="I213" s="170"/>
      <c r="J213" s="168"/>
      <c r="K213" s="1"/>
      <c r="L213" s="1"/>
      <c r="M213" s="1"/>
      <c r="N213" s="1"/>
      <c r="O213" s="1"/>
      <c r="P213" s="1"/>
      <c r="S213" s="1"/>
    </row>
    <row r="214" spans="1:26" ht="23.25" x14ac:dyDescent="0.25">
      <c r="A214" s="168"/>
      <c r="B214" s="168"/>
      <c r="C214" s="168"/>
      <c r="D214" s="172" t="s">
        <v>329</v>
      </c>
      <c r="E214" s="168"/>
      <c r="F214" s="169">
        <v>25.271999999999998</v>
      </c>
      <c r="G214" s="170"/>
      <c r="H214" s="170"/>
      <c r="I214" s="170"/>
      <c r="J214" s="168"/>
      <c r="K214" s="1"/>
      <c r="L214" s="1"/>
      <c r="M214" s="1"/>
      <c r="N214" s="1"/>
      <c r="O214" s="1"/>
      <c r="P214" s="1"/>
      <c r="S214" s="1"/>
    </row>
    <row r="215" spans="1:26" ht="12" customHeight="1" x14ac:dyDescent="0.25">
      <c r="A215" s="168"/>
      <c r="B215" s="168"/>
      <c r="C215" s="172"/>
      <c r="D215" s="172" t="s">
        <v>174</v>
      </c>
      <c r="E215" s="168"/>
      <c r="F215" s="169">
        <v>25.271999999999998</v>
      </c>
      <c r="G215" s="170"/>
      <c r="H215" s="170"/>
      <c r="I215" s="170"/>
      <c r="J215" s="168"/>
      <c r="K215" s="1"/>
      <c r="L215" s="1"/>
      <c r="M215" s="1"/>
      <c r="N215" s="1"/>
      <c r="O215" s="1"/>
      <c r="P215" s="1"/>
      <c r="Q215" t="s">
        <v>175</v>
      </c>
      <c r="S215" s="1"/>
    </row>
    <row r="216" spans="1:26" ht="12" customHeight="1" x14ac:dyDescent="0.25">
      <c r="A216" s="168"/>
      <c r="B216" s="168"/>
      <c r="C216" s="172"/>
      <c r="D216" s="172" t="s">
        <v>330</v>
      </c>
      <c r="E216" s="168"/>
      <c r="F216" s="169"/>
      <c r="G216" s="170"/>
      <c r="H216" s="170"/>
      <c r="I216" s="170"/>
      <c r="J216" s="168"/>
      <c r="K216" s="1"/>
      <c r="L216" s="1"/>
      <c r="M216" s="1"/>
      <c r="N216" s="1"/>
      <c r="O216" s="1"/>
      <c r="P216" s="1"/>
      <c r="S216" s="1"/>
    </row>
    <row r="217" spans="1:26" x14ac:dyDescent="0.25">
      <c r="A217" s="168"/>
      <c r="B217" s="168"/>
      <c r="C217" s="168"/>
      <c r="D217" s="172" t="s">
        <v>331</v>
      </c>
      <c r="E217" s="168"/>
      <c r="F217" s="169">
        <v>3.8062499999999999</v>
      </c>
      <c r="G217" s="170"/>
      <c r="H217" s="170"/>
      <c r="I217" s="170"/>
      <c r="J217" s="168"/>
      <c r="K217" s="1"/>
      <c r="L217" s="1"/>
      <c r="M217" s="1"/>
      <c r="N217" s="1"/>
      <c r="O217" s="1"/>
      <c r="P217" s="1"/>
      <c r="S217" s="1"/>
    </row>
    <row r="218" spans="1:26" ht="12" customHeight="1" x14ac:dyDescent="0.25">
      <c r="A218" s="168"/>
      <c r="B218" s="168"/>
      <c r="C218" s="172"/>
      <c r="D218" s="172" t="s">
        <v>174</v>
      </c>
      <c r="E218" s="168"/>
      <c r="F218" s="169">
        <v>3.8062499999999999</v>
      </c>
      <c r="G218" s="170"/>
      <c r="H218" s="170"/>
      <c r="I218" s="170"/>
      <c r="J218" s="168"/>
      <c r="K218" s="1"/>
      <c r="L218" s="1"/>
      <c r="M218" s="1"/>
      <c r="N218" s="1"/>
      <c r="O218" s="1"/>
      <c r="P218" s="1"/>
      <c r="Q218" t="s">
        <v>175</v>
      </c>
      <c r="S218" s="1"/>
    </row>
    <row r="219" spans="1:26" ht="24.95" customHeight="1" x14ac:dyDescent="0.25">
      <c r="A219" s="171">
        <v>49</v>
      </c>
      <c r="B219" s="168" t="s">
        <v>167</v>
      </c>
      <c r="C219" s="173" t="s">
        <v>332</v>
      </c>
      <c r="D219" s="172" t="s">
        <v>333</v>
      </c>
      <c r="E219" s="168" t="s">
        <v>106</v>
      </c>
      <c r="F219" s="169">
        <v>32.203499999999998</v>
      </c>
      <c r="G219" s="170"/>
      <c r="H219" s="170"/>
      <c r="I219" s="170">
        <f>ROUND(F219*(G219+H219),2)</f>
        <v>0</v>
      </c>
      <c r="J219" s="168">
        <f>ROUND(F219*(N219),2)</f>
        <v>0</v>
      </c>
      <c r="K219" s="1">
        <f>ROUND(F219*(O219),2)</f>
        <v>0</v>
      </c>
      <c r="L219" s="1"/>
      <c r="M219" s="1">
        <f>ROUND(F219*(G219+H219),2)</f>
        <v>0</v>
      </c>
      <c r="N219" s="1">
        <v>0</v>
      </c>
      <c r="O219" s="1"/>
      <c r="P219" s="167">
        <f>ROUND(F219*(R219),3)</f>
        <v>72.043999999999997</v>
      </c>
      <c r="Q219" s="175"/>
      <c r="R219" s="175">
        <v>2.2371500000000002</v>
      </c>
      <c r="S219" s="167">
        <f>ROUND(F219*(X219),3)</f>
        <v>0</v>
      </c>
      <c r="X219">
        <v>0</v>
      </c>
      <c r="Z219">
        <v>0</v>
      </c>
    </row>
    <row r="220" spans="1:26" ht="12" customHeight="1" x14ac:dyDescent="0.25">
      <c r="A220" s="168"/>
      <c r="B220" s="168"/>
      <c r="C220" s="172"/>
      <c r="D220" s="172" t="s">
        <v>334</v>
      </c>
      <c r="E220" s="168"/>
      <c r="F220" s="169"/>
      <c r="G220" s="170"/>
      <c r="H220" s="170"/>
      <c r="I220" s="170"/>
      <c r="J220" s="168"/>
      <c r="K220" s="1"/>
      <c r="L220" s="1"/>
      <c r="M220" s="1"/>
      <c r="N220" s="1"/>
      <c r="O220" s="1"/>
      <c r="P220" s="1"/>
      <c r="S220" s="1"/>
    </row>
    <row r="221" spans="1:26" ht="23.25" x14ac:dyDescent="0.25">
      <c r="A221" s="168"/>
      <c r="B221" s="168"/>
      <c r="C221" s="168"/>
      <c r="D221" s="172" t="s">
        <v>335</v>
      </c>
      <c r="E221" s="168"/>
      <c r="F221" s="169">
        <v>28.397249999999996</v>
      </c>
      <c r="G221" s="170"/>
      <c r="H221" s="170"/>
      <c r="I221" s="170"/>
      <c r="J221" s="168"/>
      <c r="K221" s="1"/>
      <c r="L221" s="1"/>
      <c r="M221" s="1"/>
      <c r="N221" s="1"/>
      <c r="O221" s="1"/>
      <c r="P221" s="1"/>
      <c r="S221" s="1"/>
    </row>
    <row r="222" spans="1:26" ht="12" customHeight="1" x14ac:dyDescent="0.25">
      <c r="A222" s="168"/>
      <c r="B222" s="168"/>
      <c r="C222" s="172"/>
      <c r="D222" s="172" t="s">
        <v>336</v>
      </c>
      <c r="E222" s="168"/>
      <c r="F222" s="169"/>
      <c r="G222" s="170"/>
      <c r="H222" s="170"/>
      <c r="I222" s="170"/>
      <c r="J222" s="168"/>
      <c r="K222" s="1"/>
      <c r="L222" s="1"/>
      <c r="M222" s="1"/>
      <c r="N222" s="1"/>
      <c r="O222" s="1"/>
      <c r="P222" s="1"/>
      <c r="S222" s="1"/>
    </row>
    <row r="223" spans="1:26" x14ac:dyDescent="0.25">
      <c r="A223" s="168"/>
      <c r="B223" s="168"/>
      <c r="C223" s="168"/>
      <c r="D223" s="172" t="s">
        <v>331</v>
      </c>
      <c r="E223" s="168"/>
      <c r="F223" s="169">
        <v>3.8062499999999999</v>
      </c>
      <c r="G223" s="170"/>
      <c r="H223" s="170"/>
      <c r="I223" s="170"/>
      <c r="J223" s="168"/>
      <c r="K223" s="1"/>
      <c r="L223" s="1"/>
      <c r="M223" s="1"/>
      <c r="N223" s="1"/>
      <c r="O223" s="1"/>
      <c r="P223" s="1"/>
      <c r="S223" s="1"/>
    </row>
    <row r="224" spans="1:26" ht="24.95" customHeight="1" x14ac:dyDescent="0.25">
      <c r="A224" s="171">
        <v>50</v>
      </c>
      <c r="B224" s="168" t="s">
        <v>167</v>
      </c>
      <c r="C224" s="173" t="s">
        <v>337</v>
      </c>
      <c r="D224" s="172" t="s">
        <v>338</v>
      </c>
      <c r="E224" s="168" t="s">
        <v>106</v>
      </c>
      <c r="F224" s="169">
        <v>32.203000000000003</v>
      </c>
      <c r="G224" s="170"/>
      <c r="H224" s="170"/>
      <c r="I224" s="170">
        <f>ROUND(F224*(G224+H224),2)</f>
        <v>0</v>
      </c>
      <c r="J224" s="168">
        <f>ROUND(F224*(N224),2)</f>
        <v>0</v>
      </c>
      <c r="K224" s="1">
        <f>ROUND(F224*(O224),2)</f>
        <v>0</v>
      </c>
      <c r="L224" s="1"/>
      <c r="M224" s="1">
        <f>ROUND(F224*(G224+H224),2)</f>
        <v>0</v>
      </c>
      <c r="N224" s="1">
        <v>0</v>
      </c>
      <c r="O224" s="1"/>
      <c r="P224" s="167">
        <f>ROUND(F224*(R224),3)</f>
        <v>0</v>
      </c>
      <c r="Q224" s="175"/>
      <c r="R224" s="175">
        <v>0</v>
      </c>
      <c r="S224" s="167">
        <f>ROUND(F224*(X224),3)</f>
        <v>0</v>
      </c>
      <c r="X224">
        <v>0</v>
      </c>
      <c r="Z224">
        <v>0</v>
      </c>
    </row>
    <row r="225" spans="1:26" ht="24.95" customHeight="1" x14ac:dyDescent="0.25">
      <c r="A225" s="171">
        <v>51</v>
      </c>
      <c r="B225" s="168" t="s">
        <v>167</v>
      </c>
      <c r="C225" s="173" t="s">
        <v>339</v>
      </c>
      <c r="D225" s="172" t="s">
        <v>340</v>
      </c>
      <c r="E225" s="168" t="s">
        <v>195</v>
      </c>
      <c r="F225" s="169">
        <v>1.7679721500000001</v>
      </c>
      <c r="G225" s="170"/>
      <c r="H225" s="170"/>
      <c r="I225" s="170">
        <f>ROUND(F225*(G225+H225),2)</f>
        <v>0</v>
      </c>
      <c r="J225" s="168">
        <f>ROUND(F225*(N225),2)</f>
        <v>0</v>
      </c>
      <c r="K225" s="1">
        <f>ROUND(F225*(O225),2)</f>
        <v>0</v>
      </c>
      <c r="L225" s="1"/>
      <c r="M225" s="1">
        <f>ROUND(F225*(G225+H225),2)</f>
        <v>0</v>
      </c>
      <c r="N225" s="1">
        <v>0</v>
      </c>
      <c r="O225" s="1"/>
      <c r="P225" s="167">
        <f>ROUND(F225*(R225),3)</f>
        <v>2.1269999999999998</v>
      </c>
      <c r="Q225" s="175"/>
      <c r="R225" s="175">
        <v>1.202961408</v>
      </c>
      <c r="S225" s="167">
        <f>ROUND(F225*(X225),3)</f>
        <v>0</v>
      </c>
      <c r="X225">
        <v>0</v>
      </c>
      <c r="Z225">
        <v>0</v>
      </c>
    </row>
    <row r="226" spans="1:26" ht="12" customHeight="1" x14ac:dyDescent="0.25">
      <c r="A226" s="168"/>
      <c r="B226" s="168"/>
      <c r="C226" s="172"/>
      <c r="D226" s="172" t="s">
        <v>341</v>
      </c>
      <c r="E226" s="168"/>
      <c r="F226" s="169"/>
      <c r="G226" s="170"/>
      <c r="H226" s="170"/>
      <c r="I226" s="170"/>
      <c r="J226" s="168"/>
      <c r="K226" s="1"/>
      <c r="L226" s="1"/>
      <c r="M226" s="1"/>
      <c r="N226" s="1"/>
      <c r="O226" s="1"/>
      <c r="P226" s="1"/>
      <c r="S226" s="1"/>
    </row>
    <row r="227" spans="1:26" ht="23.25" x14ac:dyDescent="0.25">
      <c r="A227" s="168"/>
      <c r="B227" s="168"/>
      <c r="C227" s="168"/>
      <c r="D227" s="172" t="s">
        <v>342</v>
      </c>
      <c r="E227" s="168"/>
      <c r="F227" s="169">
        <v>1.7679721500000001</v>
      </c>
      <c r="G227" s="170"/>
      <c r="H227" s="170"/>
      <c r="I227" s="170"/>
      <c r="J227" s="168"/>
      <c r="K227" s="1"/>
      <c r="L227" s="1"/>
      <c r="M227" s="1"/>
      <c r="N227" s="1"/>
      <c r="O227" s="1"/>
      <c r="P227" s="1"/>
      <c r="S227" s="1"/>
    </row>
    <row r="228" spans="1:26" ht="24.95" customHeight="1" x14ac:dyDescent="0.25">
      <c r="A228" s="171">
        <v>52</v>
      </c>
      <c r="B228" s="168" t="s">
        <v>167</v>
      </c>
      <c r="C228" s="173" t="s">
        <v>343</v>
      </c>
      <c r="D228" s="172" t="s">
        <v>344</v>
      </c>
      <c r="E228" s="168" t="s">
        <v>164</v>
      </c>
      <c r="F228" s="169">
        <v>18.5625</v>
      </c>
      <c r="G228" s="170"/>
      <c r="H228" s="170"/>
      <c r="I228" s="170">
        <f>ROUND(F228*(G228+H228),2)</f>
        <v>0</v>
      </c>
      <c r="J228" s="168">
        <f>ROUND(F228*(N228),2)</f>
        <v>0</v>
      </c>
      <c r="K228" s="1">
        <f>ROUND(F228*(O228),2)</f>
        <v>0</v>
      </c>
      <c r="L228" s="1"/>
      <c r="M228" s="1">
        <f>ROUND(F228*(G228+H228),2)</f>
        <v>0</v>
      </c>
      <c r="N228" s="1">
        <v>0</v>
      </c>
      <c r="O228" s="1"/>
      <c r="P228" s="167">
        <f>ROUND(F228*(R228),3)</f>
        <v>7.6999999999999999E-2</v>
      </c>
      <c r="Q228" s="175"/>
      <c r="R228" s="175">
        <v>4.1311760000000003E-3</v>
      </c>
      <c r="S228" s="167">
        <f>ROUND(F228*(X228),3)</f>
        <v>0</v>
      </c>
      <c r="X228">
        <v>0</v>
      </c>
      <c r="Z228">
        <v>0</v>
      </c>
    </row>
    <row r="229" spans="1:26" ht="12" customHeight="1" x14ac:dyDescent="0.25">
      <c r="A229" s="168"/>
      <c r="B229" s="168"/>
      <c r="C229" s="172"/>
      <c r="D229" s="172" t="s">
        <v>345</v>
      </c>
      <c r="E229" s="168"/>
      <c r="F229" s="169"/>
      <c r="G229" s="170"/>
      <c r="H229" s="170"/>
      <c r="I229" s="170"/>
      <c r="J229" s="168"/>
      <c r="K229" s="1"/>
      <c r="L229" s="1"/>
      <c r="M229" s="1"/>
      <c r="N229" s="1"/>
      <c r="O229" s="1"/>
      <c r="P229" s="1"/>
      <c r="S229" s="1"/>
    </row>
    <row r="230" spans="1:26" x14ac:dyDescent="0.25">
      <c r="A230" s="168"/>
      <c r="B230" s="168"/>
      <c r="C230" s="168"/>
      <c r="D230" s="172" t="s">
        <v>346</v>
      </c>
      <c r="E230" s="168"/>
      <c r="F230" s="169">
        <v>18.5625</v>
      </c>
      <c r="G230" s="170"/>
      <c r="H230" s="170"/>
      <c r="I230" s="170"/>
      <c r="J230" s="168"/>
      <c r="K230" s="1"/>
      <c r="L230" s="1"/>
      <c r="M230" s="1"/>
      <c r="N230" s="1"/>
      <c r="O230" s="1"/>
      <c r="P230" s="1"/>
      <c r="S230" s="1"/>
    </row>
    <row r="231" spans="1:26" ht="24.95" customHeight="1" x14ac:dyDescent="0.25">
      <c r="A231" s="171">
        <v>53</v>
      </c>
      <c r="B231" s="168" t="s">
        <v>167</v>
      </c>
      <c r="C231" s="173" t="s">
        <v>347</v>
      </c>
      <c r="D231" s="172" t="s">
        <v>348</v>
      </c>
      <c r="E231" s="168" t="s">
        <v>164</v>
      </c>
      <c r="F231" s="169">
        <v>18.562999999999999</v>
      </c>
      <c r="G231" s="170"/>
      <c r="H231" s="170"/>
      <c r="I231" s="170">
        <f>ROUND(F231*(G231+H231),2)</f>
        <v>0</v>
      </c>
      <c r="J231" s="168">
        <f>ROUND(F231*(N231),2)</f>
        <v>0</v>
      </c>
      <c r="K231" s="1">
        <f>ROUND(F231*(O231),2)</f>
        <v>0</v>
      </c>
      <c r="L231" s="1"/>
      <c r="M231" s="1">
        <f>ROUND(F231*(G231+H231),2)</f>
        <v>0</v>
      </c>
      <c r="N231" s="1">
        <v>0</v>
      </c>
      <c r="O231" s="1"/>
      <c r="P231" s="167">
        <f>ROUND(F231*(R231),3)</f>
        <v>0</v>
      </c>
      <c r="Q231" s="175"/>
      <c r="R231" s="175">
        <v>0</v>
      </c>
      <c r="S231" s="167">
        <f>ROUND(F231*(X231),3)</f>
        <v>0</v>
      </c>
      <c r="X231">
        <v>0</v>
      </c>
      <c r="Z231">
        <v>0</v>
      </c>
    </row>
    <row r="232" spans="1:26" ht="24.95" customHeight="1" x14ac:dyDescent="0.25">
      <c r="A232" s="171">
        <v>54</v>
      </c>
      <c r="B232" s="168" t="s">
        <v>167</v>
      </c>
      <c r="C232" s="173" t="s">
        <v>349</v>
      </c>
      <c r="D232" s="172" t="s">
        <v>350</v>
      </c>
      <c r="E232" s="168" t="s">
        <v>164</v>
      </c>
      <c r="F232" s="169">
        <v>433.92999999999972</v>
      </c>
      <c r="G232" s="170"/>
      <c r="H232" s="170"/>
      <c r="I232" s="170">
        <f>ROUND(F232*(G232+H232),2)</f>
        <v>0</v>
      </c>
      <c r="J232" s="168">
        <f>ROUND(F232*(N232),2)</f>
        <v>0</v>
      </c>
      <c r="K232" s="1">
        <f>ROUND(F232*(O232),2)</f>
        <v>0</v>
      </c>
      <c r="L232" s="1"/>
      <c r="M232" s="1">
        <f>ROUND(F232*(G232+H232),2)</f>
        <v>0</v>
      </c>
      <c r="N232" s="1">
        <v>0</v>
      </c>
      <c r="O232" s="1"/>
      <c r="P232" s="167">
        <f>ROUND(F232*(R232),3)</f>
        <v>0.85099999999999998</v>
      </c>
      <c r="Q232" s="175"/>
      <c r="R232" s="175">
        <v>1.9599999999999999E-3</v>
      </c>
      <c r="S232" s="167">
        <f>ROUND(F232*(X232),3)</f>
        <v>0</v>
      </c>
      <c r="X232">
        <v>0</v>
      </c>
      <c r="Z232">
        <v>0</v>
      </c>
    </row>
    <row r="233" spans="1:26" ht="12" customHeight="1" x14ac:dyDescent="0.25">
      <c r="A233" s="168"/>
      <c r="B233" s="168"/>
      <c r="C233" s="172"/>
      <c r="D233" s="172" t="s">
        <v>351</v>
      </c>
      <c r="E233" s="168"/>
      <c r="F233" s="169"/>
      <c r="G233" s="170"/>
      <c r="H233" s="170"/>
      <c r="I233" s="170"/>
      <c r="J233" s="168"/>
      <c r="K233" s="1"/>
      <c r="L233" s="1"/>
      <c r="M233" s="1"/>
      <c r="N233" s="1"/>
      <c r="O233" s="1"/>
      <c r="P233" s="1"/>
      <c r="S233" s="1"/>
    </row>
    <row r="234" spans="1:26" x14ac:dyDescent="0.25">
      <c r="A234" s="168"/>
      <c r="B234" s="168"/>
      <c r="C234" s="168"/>
      <c r="D234" s="172" t="s">
        <v>352</v>
      </c>
      <c r="E234" s="168"/>
      <c r="F234" s="169">
        <v>20.245999999999999</v>
      </c>
      <c r="G234" s="170"/>
      <c r="H234" s="170"/>
      <c r="I234" s="170"/>
      <c r="J234" s="168"/>
      <c r="K234" s="1"/>
      <c r="L234" s="1"/>
      <c r="M234" s="1"/>
      <c r="N234" s="1"/>
      <c r="O234" s="1"/>
      <c r="P234" s="1"/>
      <c r="S234" s="1"/>
    </row>
    <row r="235" spans="1:26" ht="12" customHeight="1" x14ac:dyDescent="0.25">
      <c r="A235" s="168"/>
      <c r="B235" s="168"/>
      <c r="C235" s="172"/>
      <c r="D235" s="172" t="s">
        <v>212</v>
      </c>
      <c r="E235" s="168"/>
      <c r="F235" s="169"/>
      <c r="G235" s="170"/>
      <c r="H235" s="170"/>
      <c r="I235" s="170"/>
      <c r="J235" s="168"/>
      <c r="K235" s="1"/>
      <c r="L235" s="1"/>
      <c r="M235" s="1"/>
      <c r="N235" s="1"/>
      <c r="O235" s="1"/>
      <c r="P235" s="1"/>
      <c r="S235" s="1"/>
    </row>
    <row r="236" spans="1:26" x14ac:dyDescent="0.25">
      <c r="A236" s="168"/>
      <c r="B236" s="168"/>
      <c r="C236" s="168"/>
      <c r="D236" s="172" t="s">
        <v>353</v>
      </c>
      <c r="E236" s="168"/>
      <c r="F236" s="169">
        <v>-3.1779999999999999</v>
      </c>
      <c r="G236" s="170"/>
      <c r="H236" s="170"/>
      <c r="I236" s="170"/>
      <c r="J236" s="168"/>
      <c r="K236" s="1"/>
      <c r="L236" s="1"/>
      <c r="M236" s="1"/>
      <c r="N236" s="1"/>
      <c r="O236" s="1"/>
      <c r="P236" s="1"/>
      <c r="S236" s="1"/>
    </row>
    <row r="237" spans="1:26" x14ac:dyDescent="0.25">
      <c r="A237" s="168"/>
      <c r="B237" s="168"/>
      <c r="C237" s="172"/>
      <c r="D237" s="172" t="s">
        <v>354</v>
      </c>
      <c r="E237" s="168"/>
      <c r="F237" s="169">
        <v>-1.5760000000000001</v>
      </c>
      <c r="G237" s="170"/>
      <c r="H237" s="170"/>
      <c r="I237" s="170"/>
      <c r="J237" s="168"/>
      <c r="K237" s="1"/>
      <c r="L237" s="1"/>
      <c r="M237" s="1"/>
      <c r="N237" s="1"/>
      <c r="O237" s="1"/>
      <c r="P237" s="1"/>
      <c r="S237" s="1"/>
    </row>
    <row r="238" spans="1:26" ht="12" customHeight="1" x14ac:dyDescent="0.25">
      <c r="A238" s="168"/>
      <c r="B238" s="168"/>
      <c r="C238" s="172"/>
      <c r="D238" s="172" t="s">
        <v>355</v>
      </c>
      <c r="E238" s="168"/>
      <c r="F238" s="169"/>
      <c r="G238" s="170"/>
      <c r="H238" s="170"/>
      <c r="I238" s="170"/>
      <c r="J238" s="168"/>
      <c r="K238" s="1"/>
      <c r="L238" s="1"/>
      <c r="M238" s="1"/>
      <c r="N238" s="1"/>
      <c r="O238" s="1"/>
      <c r="P238" s="1"/>
      <c r="S238" s="1"/>
    </row>
    <row r="239" spans="1:26" x14ac:dyDescent="0.25">
      <c r="A239" s="168"/>
      <c r="B239" s="168"/>
      <c r="C239" s="168"/>
      <c r="D239" s="172" t="s">
        <v>356</v>
      </c>
      <c r="E239" s="168"/>
      <c r="F239" s="169">
        <v>1.4850000000000001</v>
      </c>
      <c r="G239" s="170"/>
      <c r="H239" s="170"/>
      <c r="I239" s="170"/>
      <c r="J239" s="168"/>
      <c r="K239" s="1"/>
      <c r="L239" s="1"/>
      <c r="M239" s="1"/>
      <c r="N239" s="1"/>
      <c r="O239" s="1"/>
      <c r="P239" s="1"/>
      <c r="Q239" s="177" t="s">
        <v>172</v>
      </c>
      <c r="S239" s="1"/>
    </row>
    <row r="240" spans="1:26" ht="12" customHeight="1" x14ac:dyDescent="0.25">
      <c r="A240" s="168"/>
      <c r="B240" s="168"/>
      <c r="C240" s="172"/>
      <c r="D240" s="172" t="s">
        <v>357</v>
      </c>
      <c r="E240" s="168"/>
      <c r="F240" s="169"/>
      <c r="G240" s="170"/>
      <c r="H240" s="170"/>
      <c r="I240" s="170"/>
      <c r="J240" s="168"/>
      <c r="K240" s="1"/>
      <c r="L240" s="1"/>
      <c r="M240" s="1"/>
      <c r="N240" s="1"/>
      <c r="O240" s="1"/>
      <c r="P240" s="1"/>
      <c r="S240" s="1"/>
    </row>
    <row r="241" spans="1:19" x14ac:dyDescent="0.25">
      <c r="A241" s="168"/>
      <c r="B241" s="168"/>
      <c r="C241" s="168"/>
      <c r="D241" s="172" t="s">
        <v>358</v>
      </c>
      <c r="E241" s="168"/>
      <c r="F241" s="169">
        <v>19.079999999999998</v>
      </c>
      <c r="G241" s="170"/>
      <c r="H241" s="170"/>
      <c r="I241" s="170"/>
      <c r="J241" s="168"/>
      <c r="K241" s="1"/>
      <c r="L241" s="1"/>
      <c r="M241" s="1"/>
      <c r="N241" s="1"/>
      <c r="O241" s="1"/>
      <c r="P241" s="1"/>
      <c r="Q241" s="177" t="s">
        <v>172</v>
      </c>
      <c r="S241" s="1"/>
    </row>
    <row r="242" spans="1:19" ht="12" customHeight="1" x14ac:dyDescent="0.25">
      <c r="A242" s="168"/>
      <c r="B242" s="168"/>
      <c r="C242" s="172"/>
      <c r="D242" s="172" t="s">
        <v>212</v>
      </c>
      <c r="E242" s="168"/>
      <c r="F242" s="168"/>
      <c r="G242" s="168"/>
      <c r="H242" s="168"/>
      <c r="I242" s="168"/>
      <c r="J242" s="168"/>
      <c r="K242" s="1"/>
      <c r="L242" s="1"/>
      <c r="M242" s="1"/>
      <c r="N242" s="1"/>
      <c r="O242" s="1"/>
      <c r="P242" s="1"/>
      <c r="S242" s="1"/>
    </row>
    <row r="243" spans="1:19" x14ac:dyDescent="0.25">
      <c r="A243" s="168"/>
      <c r="B243" s="168"/>
      <c r="C243" s="168"/>
      <c r="D243" s="172" t="s">
        <v>359</v>
      </c>
      <c r="E243" s="168"/>
      <c r="F243" s="169">
        <v>-1.379</v>
      </c>
      <c r="G243" s="168"/>
      <c r="H243" s="168"/>
      <c r="I243" s="168"/>
      <c r="J243" s="168"/>
      <c r="K243" s="1"/>
      <c r="L243" s="1"/>
      <c r="M243" s="1"/>
      <c r="N243" s="1"/>
      <c r="O243" s="1"/>
      <c r="P243" s="1"/>
      <c r="Q243" s="177" t="s">
        <v>172</v>
      </c>
      <c r="S243" s="1"/>
    </row>
    <row r="244" spans="1:19" x14ac:dyDescent="0.25">
      <c r="A244" s="168"/>
      <c r="B244" s="168"/>
      <c r="C244" s="172"/>
      <c r="D244" s="172" t="s">
        <v>360</v>
      </c>
      <c r="E244" s="168"/>
      <c r="F244" s="169">
        <v>-3.1520000000000001</v>
      </c>
      <c r="G244" s="168"/>
      <c r="H244" s="168"/>
      <c r="I244" s="168"/>
      <c r="J244" s="168"/>
      <c r="K244" s="1"/>
      <c r="L244" s="1"/>
      <c r="M244" s="1"/>
      <c r="N244" s="1"/>
      <c r="O244" s="1"/>
      <c r="P244" s="1"/>
      <c r="Q244" s="177" t="s">
        <v>172</v>
      </c>
      <c r="S244" s="1"/>
    </row>
    <row r="245" spans="1:19" ht="12" customHeight="1" x14ac:dyDescent="0.25">
      <c r="A245" s="168"/>
      <c r="B245" s="168"/>
      <c r="C245" s="172"/>
      <c r="D245" s="172" t="s">
        <v>361</v>
      </c>
      <c r="E245" s="168"/>
      <c r="F245" s="168"/>
      <c r="G245" s="168"/>
      <c r="H245" s="168"/>
      <c r="I245" s="168"/>
      <c r="J245" s="168"/>
      <c r="K245" s="1"/>
      <c r="L245" s="1"/>
      <c r="M245" s="1"/>
      <c r="N245" s="1"/>
      <c r="O245" s="1"/>
      <c r="P245" s="1"/>
      <c r="S245" s="1"/>
    </row>
    <row r="246" spans="1:19" x14ac:dyDescent="0.25">
      <c r="A246" s="168"/>
      <c r="B246" s="168"/>
      <c r="C246" s="168"/>
      <c r="D246" s="172" t="s">
        <v>362</v>
      </c>
      <c r="E246" s="168"/>
      <c r="F246" s="169">
        <v>55.11999999999999</v>
      </c>
      <c r="G246" s="168"/>
      <c r="H246" s="168"/>
      <c r="I246" s="168"/>
      <c r="J246" s="168"/>
      <c r="K246" s="1"/>
      <c r="L246" s="1"/>
      <c r="M246" s="1"/>
      <c r="N246" s="1"/>
      <c r="O246" s="1"/>
      <c r="P246" s="1"/>
      <c r="S246" s="1"/>
    </row>
    <row r="247" spans="1:19" ht="12" customHeight="1" x14ac:dyDescent="0.25">
      <c r="A247" s="168"/>
      <c r="B247" s="168"/>
      <c r="C247" s="172"/>
      <c r="D247" s="172" t="s">
        <v>212</v>
      </c>
      <c r="E247" s="168"/>
      <c r="F247" s="168"/>
      <c r="G247" s="168"/>
      <c r="H247" s="168"/>
      <c r="I247" s="168"/>
      <c r="J247" s="168"/>
      <c r="K247" s="1"/>
      <c r="L247" s="1"/>
      <c r="M247" s="1"/>
      <c r="N247" s="1"/>
      <c r="O247" s="1"/>
      <c r="P247" s="1"/>
      <c r="S247" s="1"/>
    </row>
    <row r="248" spans="1:19" x14ac:dyDescent="0.25">
      <c r="A248" s="168"/>
      <c r="B248" s="168"/>
      <c r="C248" s="168"/>
      <c r="D248" s="172" t="s">
        <v>363</v>
      </c>
      <c r="E248" s="168"/>
      <c r="F248" s="169">
        <v>-4.1370000000000005</v>
      </c>
      <c r="G248" s="168"/>
      <c r="H248" s="168"/>
      <c r="I248" s="168"/>
      <c r="J248" s="168"/>
      <c r="K248" s="1"/>
      <c r="L248" s="1"/>
      <c r="M248" s="1"/>
      <c r="N248" s="1"/>
      <c r="O248" s="1"/>
      <c r="P248" s="1"/>
      <c r="S248" s="1"/>
    </row>
    <row r="249" spans="1:19" x14ac:dyDescent="0.25">
      <c r="A249" s="168"/>
      <c r="B249" s="168"/>
      <c r="C249" s="172"/>
      <c r="D249" s="172" t="s">
        <v>364</v>
      </c>
      <c r="E249" s="168"/>
      <c r="F249" s="169">
        <v>-7.8800000000000008</v>
      </c>
      <c r="G249" s="168"/>
      <c r="H249" s="168"/>
      <c r="I249" s="168"/>
      <c r="J249" s="168"/>
      <c r="K249" s="1"/>
      <c r="L249" s="1"/>
      <c r="M249" s="1"/>
      <c r="N249" s="1"/>
      <c r="O249" s="1"/>
      <c r="P249" s="1"/>
      <c r="S249" s="1"/>
    </row>
    <row r="250" spans="1:19" ht="12" customHeight="1" x14ac:dyDescent="0.25">
      <c r="A250" s="168"/>
      <c r="B250" s="168"/>
      <c r="C250" s="172"/>
      <c r="D250" s="172" t="s">
        <v>365</v>
      </c>
      <c r="E250" s="168"/>
      <c r="F250" s="168"/>
      <c r="G250" s="168"/>
      <c r="H250" s="168"/>
      <c r="I250" s="168"/>
      <c r="J250" s="168"/>
      <c r="K250" s="1"/>
      <c r="L250" s="1"/>
      <c r="M250" s="1"/>
      <c r="N250" s="1"/>
      <c r="O250" s="1"/>
      <c r="P250" s="1"/>
      <c r="S250" s="1"/>
    </row>
    <row r="251" spans="1:19" x14ac:dyDescent="0.25">
      <c r="A251" s="168"/>
      <c r="B251" s="168"/>
      <c r="C251" s="168"/>
      <c r="D251" s="172" t="s">
        <v>366</v>
      </c>
      <c r="E251" s="168"/>
      <c r="F251" s="169">
        <v>17.754999999999999</v>
      </c>
      <c r="G251" s="168"/>
      <c r="H251" s="168"/>
      <c r="I251" s="168"/>
      <c r="J251" s="168"/>
      <c r="K251" s="1"/>
      <c r="L251" s="1"/>
      <c r="M251" s="1"/>
      <c r="N251" s="1"/>
      <c r="O251" s="1"/>
      <c r="P251" s="1"/>
      <c r="S251" s="1"/>
    </row>
    <row r="252" spans="1:19" ht="12" customHeight="1" x14ac:dyDescent="0.25">
      <c r="A252" s="168"/>
      <c r="B252" s="168"/>
      <c r="C252" s="172"/>
      <c r="D252" s="172" t="s">
        <v>212</v>
      </c>
      <c r="E252" s="168"/>
      <c r="F252" s="168"/>
      <c r="G252" s="168"/>
      <c r="H252" s="168"/>
      <c r="I252" s="168"/>
      <c r="J252" s="168"/>
      <c r="K252" s="1"/>
      <c r="L252" s="1"/>
      <c r="M252" s="1"/>
      <c r="N252" s="1"/>
      <c r="O252" s="1"/>
      <c r="P252" s="1"/>
      <c r="S252" s="1"/>
    </row>
    <row r="253" spans="1:19" x14ac:dyDescent="0.25">
      <c r="A253" s="168"/>
      <c r="B253" s="168"/>
      <c r="C253" s="168"/>
      <c r="D253" s="172" t="s">
        <v>367</v>
      </c>
      <c r="E253" s="168"/>
      <c r="F253" s="169">
        <v>-0.36</v>
      </c>
      <c r="G253" s="168"/>
      <c r="H253" s="168"/>
      <c r="I253" s="168"/>
      <c r="J253" s="168"/>
      <c r="K253" s="1"/>
      <c r="L253" s="1"/>
      <c r="M253" s="1"/>
      <c r="N253" s="1"/>
      <c r="O253" s="1"/>
      <c r="P253" s="1"/>
      <c r="S253" s="1"/>
    </row>
    <row r="254" spans="1:19" x14ac:dyDescent="0.25">
      <c r="A254" s="168"/>
      <c r="B254" s="168"/>
      <c r="C254" s="172"/>
      <c r="D254" s="172" t="s">
        <v>359</v>
      </c>
      <c r="E254" s="168"/>
      <c r="F254" s="169">
        <v>-1.379</v>
      </c>
      <c r="G254" s="168"/>
      <c r="H254" s="168"/>
      <c r="I254" s="168"/>
      <c r="J254" s="168"/>
      <c r="K254" s="1"/>
      <c r="L254" s="1"/>
      <c r="M254" s="1"/>
      <c r="N254" s="1"/>
      <c r="O254" s="1"/>
      <c r="P254" s="1"/>
      <c r="S254" s="1"/>
    </row>
    <row r="255" spans="1:19" ht="12" customHeight="1" x14ac:dyDescent="0.25">
      <c r="A255" s="168"/>
      <c r="B255" s="168"/>
      <c r="C255" s="172"/>
      <c r="D255" s="172" t="s">
        <v>355</v>
      </c>
      <c r="E255" s="168"/>
      <c r="F255" s="168"/>
      <c r="G255" s="168"/>
      <c r="H255" s="168"/>
      <c r="I255" s="168"/>
      <c r="J255" s="168"/>
      <c r="K255" s="1"/>
      <c r="L255" s="1"/>
      <c r="M255" s="1"/>
      <c r="N255" s="1"/>
      <c r="O255" s="1"/>
      <c r="P255" s="1"/>
      <c r="S255" s="1"/>
    </row>
    <row r="256" spans="1:19" x14ac:dyDescent="0.25">
      <c r="A256" s="168"/>
      <c r="B256" s="168"/>
      <c r="C256" s="168"/>
      <c r="D256" s="172" t="s">
        <v>368</v>
      </c>
      <c r="E256" s="168"/>
      <c r="F256" s="169">
        <v>0.44999999999999996</v>
      </c>
      <c r="G256" s="168"/>
      <c r="H256" s="168"/>
      <c r="I256" s="168"/>
      <c r="J256" s="168"/>
      <c r="K256" s="1"/>
      <c r="L256" s="1"/>
      <c r="M256" s="1"/>
      <c r="N256" s="1"/>
      <c r="O256" s="1"/>
      <c r="P256" s="1"/>
      <c r="S256" s="1"/>
    </row>
    <row r="257" spans="1:19" ht="12" customHeight="1" x14ac:dyDescent="0.25">
      <c r="A257" s="168"/>
      <c r="B257" s="168"/>
      <c r="C257" s="172"/>
      <c r="D257" s="172" t="s">
        <v>369</v>
      </c>
      <c r="E257" s="168"/>
      <c r="F257" s="168"/>
      <c r="G257" s="168"/>
      <c r="H257" s="168"/>
      <c r="I257" s="168"/>
      <c r="J257" s="168"/>
      <c r="K257" s="1"/>
      <c r="L257" s="1"/>
      <c r="M257" s="1"/>
      <c r="N257" s="1"/>
      <c r="O257" s="1"/>
      <c r="P257" s="1"/>
      <c r="S257" s="1"/>
    </row>
    <row r="258" spans="1:19" x14ac:dyDescent="0.25">
      <c r="A258" s="168"/>
      <c r="B258" s="168"/>
      <c r="C258" s="168"/>
      <c r="D258" s="172" t="s">
        <v>370</v>
      </c>
      <c r="E258" s="168"/>
      <c r="F258" s="169">
        <v>46.905000000000008</v>
      </c>
      <c r="G258" s="168"/>
      <c r="H258" s="168"/>
      <c r="I258" s="168"/>
      <c r="J258" s="168"/>
      <c r="K258" s="1"/>
      <c r="L258" s="1"/>
      <c r="M258" s="1"/>
      <c r="N258" s="1"/>
      <c r="O258" s="1"/>
      <c r="P258" s="1"/>
      <c r="S258" s="1"/>
    </row>
    <row r="259" spans="1:19" ht="12" customHeight="1" x14ac:dyDescent="0.25">
      <c r="A259" s="168"/>
      <c r="B259" s="168"/>
      <c r="C259" s="172"/>
      <c r="D259" s="172" t="s">
        <v>212</v>
      </c>
      <c r="E259" s="168"/>
      <c r="F259" s="168"/>
      <c r="G259" s="168"/>
      <c r="H259" s="168"/>
      <c r="I259" s="168"/>
      <c r="J259" s="168"/>
      <c r="K259" s="1"/>
      <c r="L259" s="1"/>
      <c r="M259" s="1"/>
      <c r="N259" s="1"/>
      <c r="O259" s="1"/>
      <c r="P259" s="1"/>
      <c r="S259" s="1"/>
    </row>
    <row r="260" spans="1:19" x14ac:dyDescent="0.25">
      <c r="A260" s="168"/>
      <c r="B260" s="168"/>
      <c r="C260" s="168"/>
      <c r="D260" s="172" t="s">
        <v>371</v>
      </c>
      <c r="E260" s="168"/>
      <c r="F260" s="169">
        <v>-7.11</v>
      </c>
      <c r="G260" s="168"/>
      <c r="H260" s="168"/>
      <c r="I260" s="168"/>
      <c r="J260" s="168"/>
      <c r="K260" s="1"/>
      <c r="L260" s="1"/>
      <c r="M260" s="1"/>
      <c r="N260" s="1"/>
      <c r="O260" s="1"/>
      <c r="P260" s="1"/>
      <c r="S260" s="1"/>
    </row>
    <row r="261" spans="1:19" x14ac:dyDescent="0.25">
      <c r="A261" s="168"/>
      <c r="B261" s="168"/>
      <c r="C261" s="172"/>
      <c r="D261" s="172" t="s">
        <v>372</v>
      </c>
      <c r="E261" s="168"/>
      <c r="F261" s="169">
        <v>-0.89999999999999991</v>
      </c>
      <c r="G261" s="168"/>
      <c r="H261" s="168"/>
      <c r="I261" s="168"/>
      <c r="J261" s="168"/>
      <c r="K261" s="1"/>
      <c r="L261" s="1"/>
      <c r="M261" s="1"/>
      <c r="N261" s="1"/>
      <c r="O261" s="1"/>
      <c r="P261" s="1"/>
      <c r="S261" s="1"/>
    </row>
    <row r="262" spans="1:19" ht="12" customHeight="1" x14ac:dyDescent="0.25">
      <c r="A262" s="168"/>
      <c r="B262" s="168"/>
      <c r="C262" s="172"/>
      <c r="D262" s="172" t="s">
        <v>355</v>
      </c>
      <c r="E262" s="168"/>
      <c r="F262" s="168"/>
      <c r="G262" s="168"/>
      <c r="H262" s="168"/>
      <c r="I262" s="168"/>
      <c r="J262" s="168"/>
      <c r="K262" s="1"/>
      <c r="L262" s="1"/>
      <c r="M262" s="1"/>
      <c r="N262" s="1"/>
      <c r="O262" s="1"/>
      <c r="P262" s="1"/>
      <c r="S262" s="1"/>
    </row>
    <row r="263" spans="1:19" x14ac:dyDescent="0.25">
      <c r="A263" s="168"/>
      <c r="B263" s="168"/>
      <c r="C263" s="168"/>
      <c r="D263" s="172" t="s">
        <v>373</v>
      </c>
      <c r="E263" s="168"/>
      <c r="F263" s="169">
        <v>1.9350000000000001</v>
      </c>
      <c r="G263" s="168"/>
      <c r="H263" s="168"/>
      <c r="I263" s="168"/>
      <c r="J263" s="168"/>
      <c r="K263" s="1"/>
      <c r="L263" s="1"/>
      <c r="M263" s="1"/>
      <c r="N263" s="1"/>
      <c r="O263" s="1"/>
      <c r="P263" s="1"/>
      <c r="S263" s="1"/>
    </row>
    <row r="264" spans="1:19" x14ac:dyDescent="0.25">
      <c r="A264" s="168"/>
      <c r="B264" s="168"/>
      <c r="C264" s="172"/>
      <c r="D264" s="172" t="s">
        <v>374</v>
      </c>
      <c r="E264" s="168"/>
      <c r="F264" s="169">
        <v>0.67500000000000004</v>
      </c>
      <c r="G264" s="168"/>
      <c r="H264" s="168"/>
      <c r="I264" s="168"/>
      <c r="J264" s="168"/>
      <c r="K264" s="1"/>
      <c r="L264" s="1"/>
      <c r="M264" s="1"/>
      <c r="N264" s="1"/>
      <c r="O264" s="1"/>
      <c r="P264" s="1"/>
      <c r="S264" s="1"/>
    </row>
    <row r="265" spans="1:19" ht="12" customHeight="1" x14ac:dyDescent="0.25">
      <c r="A265" s="168"/>
      <c r="B265" s="168"/>
      <c r="C265" s="172"/>
      <c r="D265" s="172" t="s">
        <v>375</v>
      </c>
      <c r="E265" s="168"/>
      <c r="F265" s="168"/>
      <c r="G265" s="168"/>
      <c r="H265" s="168"/>
      <c r="I265" s="168"/>
      <c r="J265" s="168"/>
      <c r="K265" s="1"/>
      <c r="L265" s="1"/>
      <c r="M265" s="1"/>
      <c r="N265" s="1"/>
      <c r="O265" s="1"/>
      <c r="P265" s="1"/>
      <c r="S265" s="1"/>
    </row>
    <row r="266" spans="1:19" x14ac:dyDescent="0.25">
      <c r="A266" s="168"/>
      <c r="B266" s="168"/>
      <c r="C266" s="168"/>
      <c r="D266" s="172" t="s">
        <v>376</v>
      </c>
      <c r="E266" s="168"/>
      <c r="F266" s="169">
        <v>36.04</v>
      </c>
      <c r="G266" s="168"/>
      <c r="H266" s="168"/>
      <c r="I266" s="168"/>
      <c r="J266" s="168"/>
      <c r="K266" s="1"/>
      <c r="L266" s="1"/>
      <c r="M266" s="1"/>
      <c r="N266" s="1"/>
      <c r="O266" s="1"/>
      <c r="P266" s="1"/>
      <c r="S266" s="1"/>
    </row>
    <row r="267" spans="1:19" ht="12" customHeight="1" x14ac:dyDescent="0.25">
      <c r="A267" s="168"/>
      <c r="B267" s="168"/>
      <c r="C267" s="172"/>
      <c r="D267" s="172" t="s">
        <v>212</v>
      </c>
      <c r="E267" s="168"/>
      <c r="F267" s="168"/>
      <c r="G267" s="168"/>
      <c r="H267" s="168"/>
      <c r="I267" s="168"/>
      <c r="J267" s="168"/>
      <c r="K267" s="1"/>
      <c r="L267" s="1"/>
      <c r="M267" s="1"/>
      <c r="N267" s="1"/>
      <c r="O267" s="1"/>
      <c r="P267" s="1"/>
      <c r="S267" s="1"/>
    </row>
    <row r="268" spans="1:19" x14ac:dyDescent="0.25">
      <c r="A268" s="168"/>
      <c r="B268" s="168"/>
      <c r="C268" s="168"/>
      <c r="D268" s="172" t="s">
        <v>377</v>
      </c>
      <c r="E268" s="168"/>
      <c r="F268" s="169">
        <v>-2.0550000000000002</v>
      </c>
      <c r="G268" s="168"/>
      <c r="H268" s="168"/>
      <c r="I268" s="168"/>
      <c r="J268" s="168"/>
      <c r="K268" s="1"/>
      <c r="L268" s="1"/>
      <c r="M268" s="1"/>
      <c r="N268" s="1"/>
      <c r="O268" s="1"/>
      <c r="P268" s="1"/>
      <c r="S268" s="1"/>
    </row>
    <row r="269" spans="1:19" x14ac:dyDescent="0.25">
      <c r="A269" s="168"/>
      <c r="B269" s="168"/>
      <c r="C269" s="172"/>
      <c r="D269" s="172" t="s">
        <v>354</v>
      </c>
      <c r="E269" s="168"/>
      <c r="F269" s="169">
        <v>-1.5760000000000001</v>
      </c>
      <c r="G269" s="168"/>
      <c r="H269" s="168"/>
      <c r="I269" s="168"/>
      <c r="J269" s="168"/>
      <c r="K269" s="1"/>
      <c r="L269" s="1"/>
      <c r="M269" s="1"/>
      <c r="N269" s="1"/>
      <c r="O269" s="1"/>
      <c r="P269" s="1"/>
      <c r="S269" s="1"/>
    </row>
    <row r="270" spans="1:19" ht="12" customHeight="1" x14ac:dyDescent="0.25">
      <c r="A270" s="168"/>
      <c r="B270" s="168"/>
      <c r="C270" s="172"/>
      <c r="D270" s="172" t="s">
        <v>355</v>
      </c>
      <c r="E270" s="168"/>
      <c r="F270" s="168"/>
      <c r="G270" s="168"/>
      <c r="H270" s="168"/>
      <c r="I270" s="168"/>
      <c r="J270" s="168"/>
      <c r="K270" s="1"/>
      <c r="L270" s="1"/>
      <c r="M270" s="1"/>
      <c r="N270" s="1"/>
      <c r="O270" s="1"/>
      <c r="P270" s="1"/>
      <c r="S270" s="1"/>
    </row>
    <row r="271" spans="1:19" x14ac:dyDescent="0.25">
      <c r="A271" s="168"/>
      <c r="B271" s="168"/>
      <c r="C271" s="168"/>
      <c r="D271" s="172" t="s">
        <v>378</v>
      </c>
      <c r="E271" s="168"/>
      <c r="F271" s="169">
        <v>1.06</v>
      </c>
      <c r="G271" s="168"/>
      <c r="H271" s="168"/>
      <c r="I271" s="168"/>
      <c r="J271" s="168"/>
      <c r="K271" s="1"/>
      <c r="L271" s="1"/>
      <c r="M271" s="1"/>
      <c r="N271" s="1"/>
      <c r="O271" s="1"/>
      <c r="P271" s="1"/>
      <c r="S271" s="1"/>
    </row>
    <row r="272" spans="1:19" ht="12" customHeight="1" x14ac:dyDescent="0.25">
      <c r="A272" s="168"/>
      <c r="B272" s="168"/>
      <c r="C272" s="172"/>
      <c r="D272" s="172" t="s">
        <v>379</v>
      </c>
      <c r="E272" s="168"/>
      <c r="F272" s="168"/>
      <c r="G272" s="168"/>
      <c r="H272" s="168"/>
      <c r="I272" s="168"/>
      <c r="J272" s="168"/>
      <c r="K272" s="1"/>
      <c r="L272" s="1"/>
      <c r="M272" s="1"/>
      <c r="N272" s="1"/>
      <c r="O272" s="1"/>
      <c r="P272" s="1"/>
      <c r="S272" s="1"/>
    </row>
    <row r="273" spans="1:19" x14ac:dyDescent="0.25">
      <c r="A273" s="168"/>
      <c r="B273" s="168"/>
      <c r="C273" s="168"/>
      <c r="D273" s="172" t="s">
        <v>380</v>
      </c>
      <c r="E273" s="168"/>
      <c r="F273" s="169">
        <v>38.690000000000005</v>
      </c>
      <c r="G273" s="168"/>
      <c r="H273" s="168"/>
      <c r="I273" s="168"/>
      <c r="J273" s="168"/>
      <c r="K273" s="1"/>
      <c r="L273" s="1"/>
      <c r="M273" s="1"/>
      <c r="N273" s="1"/>
      <c r="O273" s="1"/>
      <c r="P273" s="1"/>
      <c r="S273" s="1"/>
    </row>
    <row r="274" spans="1:19" ht="12" customHeight="1" x14ac:dyDescent="0.25">
      <c r="A274" s="168"/>
      <c r="B274" s="168"/>
      <c r="C274" s="172"/>
      <c r="D274" s="172" t="s">
        <v>212</v>
      </c>
      <c r="E274" s="168"/>
      <c r="F274" s="168"/>
      <c r="G274" s="168"/>
      <c r="H274" s="168"/>
      <c r="I274" s="168"/>
      <c r="J274" s="168"/>
      <c r="K274" s="1"/>
      <c r="L274" s="1"/>
      <c r="M274" s="1"/>
      <c r="N274" s="1"/>
      <c r="O274" s="1"/>
      <c r="P274" s="1"/>
      <c r="S274" s="1"/>
    </row>
    <row r="275" spans="1:19" x14ac:dyDescent="0.25">
      <c r="A275" s="168"/>
      <c r="B275" s="168"/>
      <c r="C275" s="168"/>
      <c r="D275" s="172" t="s">
        <v>377</v>
      </c>
      <c r="E275" s="168"/>
      <c r="F275" s="169">
        <v>-2.0550000000000002</v>
      </c>
      <c r="G275" s="168"/>
      <c r="H275" s="168"/>
      <c r="I275" s="168"/>
      <c r="J275" s="168"/>
      <c r="K275" s="1"/>
      <c r="L275" s="1"/>
      <c r="M275" s="1"/>
      <c r="N275" s="1"/>
      <c r="O275" s="1"/>
      <c r="P275" s="1"/>
      <c r="S275" s="1"/>
    </row>
    <row r="276" spans="1:19" x14ac:dyDescent="0.25">
      <c r="A276" s="168"/>
      <c r="B276" s="168"/>
      <c r="C276" s="172"/>
      <c r="D276" s="172" t="s">
        <v>354</v>
      </c>
      <c r="E276" s="168"/>
      <c r="F276" s="169">
        <v>-1.5760000000000001</v>
      </c>
      <c r="G276" s="168"/>
      <c r="H276" s="168"/>
      <c r="I276" s="168"/>
      <c r="J276" s="168"/>
      <c r="K276" s="1"/>
      <c r="L276" s="1"/>
      <c r="M276" s="1"/>
      <c r="N276" s="1"/>
      <c r="O276" s="1"/>
      <c r="P276" s="1"/>
      <c r="S276" s="1"/>
    </row>
    <row r="277" spans="1:19" ht="12" customHeight="1" x14ac:dyDescent="0.25">
      <c r="A277" s="168"/>
      <c r="B277" s="168"/>
      <c r="C277" s="172"/>
      <c r="D277" s="172" t="s">
        <v>355</v>
      </c>
      <c r="E277" s="168"/>
      <c r="F277" s="168"/>
      <c r="G277" s="168"/>
      <c r="H277" s="168"/>
      <c r="I277" s="168"/>
      <c r="J277" s="168"/>
      <c r="K277" s="1"/>
      <c r="L277" s="1"/>
      <c r="M277" s="1"/>
      <c r="N277" s="1"/>
      <c r="O277" s="1"/>
      <c r="P277" s="1"/>
      <c r="S277" s="1"/>
    </row>
    <row r="278" spans="1:19" x14ac:dyDescent="0.25">
      <c r="A278" s="168"/>
      <c r="B278" s="168"/>
      <c r="C278" s="168"/>
      <c r="D278" s="172" t="s">
        <v>378</v>
      </c>
      <c r="E278" s="168"/>
      <c r="F278" s="169">
        <v>1.06</v>
      </c>
      <c r="G278" s="168"/>
      <c r="H278" s="168"/>
      <c r="I278" s="168"/>
      <c r="J278" s="168"/>
      <c r="K278" s="1"/>
      <c r="L278" s="1"/>
      <c r="M278" s="1"/>
      <c r="N278" s="1"/>
      <c r="O278" s="1"/>
      <c r="P278" s="1"/>
      <c r="S278" s="1"/>
    </row>
    <row r="279" spans="1:19" ht="12" customHeight="1" x14ac:dyDescent="0.25">
      <c r="A279" s="168"/>
      <c r="B279" s="168"/>
      <c r="C279" s="172"/>
      <c r="D279" s="172" t="s">
        <v>381</v>
      </c>
      <c r="E279" s="168"/>
      <c r="F279" s="168"/>
      <c r="G279" s="168"/>
      <c r="H279" s="168"/>
      <c r="I279" s="168"/>
      <c r="J279" s="168"/>
      <c r="K279" s="1"/>
      <c r="L279" s="1"/>
      <c r="M279" s="1"/>
      <c r="N279" s="1"/>
      <c r="O279" s="1"/>
      <c r="P279" s="1"/>
      <c r="S279" s="1"/>
    </row>
    <row r="280" spans="1:19" x14ac:dyDescent="0.25">
      <c r="A280" s="168"/>
      <c r="B280" s="168"/>
      <c r="C280" s="168"/>
      <c r="D280" s="172" t="s">
        <v>382</v>
      </c>
      <c r="E280" s="168"/>
      <c r="F280" s="169">
        <v>33.39</v>
      </c>
      <c r="G280" s="168"/>
      <c r="H280" s="168"/>
      <c r="I280" s="168"/>
      <c r="J280" s="168"/>
      <c r="K280" s="1"/>
      <c r="L280" s="1"/>
      <c r="M280" s="1"/>
      <c r="N280" s="1"/>
      <c r="O280" s="1"/>
      <c r="P280" s="1"/>
      <c r="S280" s="1"/>
    </row>
    <row r="281" spans="1:19" ht="12" customHeight="1" x14ac:dyDescent="0.25">
      <c r="A281" s="168"/>
      <c r="B281" s="168"/>
      <c r="C281" s="172"/>
      <c r="D281" s="172" t="s">
        <v>212</v>
      </c>
      <c r="E281" s="168"/>
      <c r="F281" s="168"/>
      <c r="G281" s="168"/>
      <c r="H281" s="168"/>
      <c r="I281" s="168"/>
      <c r="J281" s="168"/>
      <c r="K281" s="1"/>
      <c r="L281" s="1"/>
      <c r="M281" s="1"/>
      <c r="N281" s="1"/>
      <c r="O281" s="1"/>
      <c r="P281" s="1"/>
      <c r="S281" s="1"/>
    </row>
    <row r="282" spans="1:19" x14ac:dyDescent="0.25">
      <c r="A282" s="168"/>
      <c r="B282" s="168"/>
      <c r="C282" s="168"/>
      <c r="D282" s="172" t="s">
        <v>383</v>
      </c>
      <c r="E282" s="168"/>
      <c r="F282" s="169">
        <v>-0.72</v>
      </c>
      <c r="G282" s="168"/>
      <c r="H282" s="168"/>
      <c r="I282" s="168"/>
      <c r="J282" s="168"/>
      <c r="K282" s="1"/>
      <c r="L282" s="1"/>
      <c r="M282" s="1"/>
      <c r="N282" s="1"/>
      <c r="O282" s="1"/>
      <c r="P282" s="1"/>
      <c r="S282" s="1"/>
    </row>
    <row r="283" spans="1:19" x14ac:dyDescent="0.25">
      <c r="A283" s="168"/>
      <c r="B283" s="168"/>
      <c r="C283" s="172"/>
      <c r="D283" s="172" t="s">
        <v>359</v>
      </c>
      <c r="E283" s="168"/>
      <c r="F283" s="169">
        <v>-1.379</v>
      </c>
      <c r="G283" s="168"/>
      <c r="H283" s="168"/>
      <c r="I283" s="168"/>
      <c r="J283" s="168"/>
      <c r="K283" s="1"/>
      <c r="L283" s="1"/>
      <c r="M283" s="1"/>
      <c r="N283" s="1"/>
      <c r="O283" s="1"/>
      <c r="P283" s="1"/>
      <c r="S283" s="1"/>
    </row>
    <row r="284" spans="1:19" ht="12" customHeight="1" x14ac:dyDescent="0.25">
      <c r="A284" s="168"/>
      <c r="B284" s="168"/>
      <c r="C284" s="172"/>
      <c r="D284" s="172" t="s">
        <v>355</v>
      </c>
      <c r="E284" s="168"/>
      <c r="F284" s="168"/>
      <c r="G284" s="168"/>
      <c r="H284" s="168"/>
      <c r="I284" s="168"/>
      <c r="J284" s="168"/>
      <c r="K284" s="1"/>
      <c r="L284" s="1"/>
      <c r="M284" s="1"/>
      <c r="N284" s="1"/>
      <c r="O284" s="1"/>
      <c r="P284" s="1"/>
      <c r="S284" s="1"/>
    </row>
    <row r="285" spans="1:19" x14ac:dyDescent="0.25">
      <c r="A285" s="168"/>
      <c r="B285" s="168"/>
      <c r="C285" s="168"/>
      <c r="D285" s="172" t="s">
        <v>384</v>
      </c>
      <c r="E285" s="168"/>
      <c r="F285" s="169">
        <v>0.6</v>
      </c>
      <c r="G285" s="168"/>
      <c r="H285" s="168"/>
      <c r="I285" s="168"/>
      <c r="J285" s="168"/>
      <c r="K285" s="1"/>
      <c r="L285" s="1"/>
      <c r="M285" s="1"/>
      <c r="N285" s="1"/>
      <c r="O285" s="1"/>
      <c r="P285" s="1"/>
      <c r="S285" s="1"/>
    </row>
    <row r="286" spans="1:19" ht="12" customHeight="1" x14ac:dyDescent="0.25">
      <c r="A286" s="168"/>
      <c r="B286" s="168"/>
      <c r="C286" s="172"/>
      <c r="D286" s="172" t="s">
        <v>385</v>
      </c>
      <c r="E286" s="168"/>
      <c r="F286" s="168"/>
      <c r="G286" s="168"/>
      <c r="H286" s="168"/>
      <c r="I286" s="168"/>
      <c r="J286" s="168"/>
      <c r="K286" s="1"/>
      <c r="L286" s="1"/>
      <c r="M286" s="1"/>
      <c r="N286" s="1"/>
      <c r="O286" s="1"/>
      <c r="P286" s="1"/>
      <c r="S286" s="1"/>
    </row>
    <row r="287" spans="1:19" x14ac:dyDescent="0.25">
      <c r="A287" s="168"/>
      <c r="B287" s="168"/>
      <c r="C287" s="168"/>
      <c r="D287" s="172" t="s">
        <v>386</v>
      </c>
      <c r="E287" s="168"/>
      <c r="F287" s="169">
        <v>16.96</v>
      </c>
      <c r="G287" s="168"/>
      <c r="H287" s="168"/>
      <c r="I287" s="168"/>
      <c r="J287" s="168"/>
      <c r="K287" s="1"/>
      <c r="L287" s="1"/>
      <c r="M287" s="1"/>
      <c r="N287" s="1"/>
      <c r="O287" s="1"/>
      <c r="P287" s="1"/>
      <c r="S287" s="1"/>
    </row>
    <row r="288" spans="1:19" ht="12" customHeight="1" x14ac:dyDescent="0.25">
      <c r="A288" s="168"/>
      <c r="B288" s="168"/>
      <c r="C288" s="172"/>
      <c r="D288" s="172" t="s">
        <v>212</v>
      </c>
      <c r="E288" s="168"/>
      <c r="F288" s="168"/>
      <c r="G288" s="168"/>
      <c r="H288" s="168"/>
      <c r="I288" s="168"/>
      <c r="J288" s="168"/>
      <c r="K288" s="1"/>
      <c r="L288" s="1"/>
      <c r="M288" s="1"/>
      <c r="N288" s="1"/>
      <c r="O288" s="1"/>
      <c r="P288" s="1"/>
      <c r="S288" s="1"/>
    </row>
    <row r="289" spans="1:19" x14ac:dyDescent="0.25">
      <c r="A289" s="168"/>
      <c r="B289" s="168"/>
      <c r="C289" s="168"/>
      <c r="D289" s="172" t="s">
        <v>359</v>
      </c>
      <c r="E289" s="168"/>
      <c r="F289" s="169">
        <v>-1.379</v>
      </c>
      <c r="G289" s="168"/>
      <c r="H289" s="168"/>
      <c r="I289" s="168"/>
      <c r="J289" s="168"/>
      <c r="K289" s="1"/>
      <c r="L289" s="1"/>
      <c r="M289" s="1"/>
      <c r="N289" s="1"/>
      <c r="O289" s="1"/>
      <c r="P289" s="1"/>
      <c r="S289" s="1"/>
    </row>
    <row r="290" spans="1:19" ht="12" customHeight="1" x14ac:dyDescent="0.25">
      <c r="A290" s="168"/>
      <c r="B290" s="168"/>
      <c r="C290" s="172"/>
      <c r="D290" s="172" t="s">
        <v>387</v>
      </c>
      <c r="E290" s="168"/>
      <c r="F290" s="168"/>
      <c r="G290" s="168"/>
      <c r="H290" s="168"/>
      <c r="I290" s="168"/>
      <c r="J290" s="168"/>
      <c r="K290" s="1"/>
      <c r="L290" s="1"/>
      <c r="M290" s="1"/>
      <c r="N290" s="1"/>
      <c r="O290" s="1"/>
      <c r="P290" s="1"/>
      <c r="S290" s="1"/>
    </row>
    <row r="291" spans="1:19" x14ac:dyDescent="0.25">
      <c r="A291" s="168"/>
      <c r="B291" s="168"/>
      <c r="C291" s="168"/>
      <c r="D291" s="172" t="s">
        <v>388</v>
      </c>
      <c r="E291" s="168"/>
      <c r="F291" s="169">
        <v>23.054999999999996</v>
      </c>
      <c r="G291" s="168"/>
      <c r="H291" s="168"/>
      <c r="I291" s="168"/>
      <c r="J291" s="168"/>
      <c r="K291" s="1"/>
      <c r="L291" s="1"/>
      <c r="M291" s="1"/>
      <c r="N291" s="1"/>
      <c r="O291" s="1"/>
      <c r="P291" s="1"/>
      <c r="S291" s="1"/>
    </row>
    <row r="292" spans="1:19" ht="12" customHeight="1" x14ac:dyDescent="0.25">
      <c r="A292" s="168"/>
      <c r="B292" s="168"/>
      <c r="C292" s="172"/>
      <c r="D292" s="172" t="s">
        <v>212</v>
      </c>
      <c r="E292" s="168"/>
      <c r="F292" s="168"/>
      <c r="G292" s="168"/>
      <c r="H292" s="168"/>
      <c r="I292" s="168"/>
      <c r="J292" s="168"/>
      <c r="K292" s="1"/>
      <c r="L292" s="1"/>
      <c r="M292" s="1"/>
      <c r="N292" s="1"/>
      <c r="O292" s="1"/>
      <c r="P292" s="1"/>
      <c r="S292" s="1"/>
    </row>
    <row r="293" spans="1:19" x14ac:dyDescent="0.25">
      <c r="A293" s="168"/>
      <c r="B293" s="168"/>
      <c r="C293" s="168"/>
      <c r="D293" s="172" t="s">
        <v>389</v>
      </c>
      <c r="E293" s="168"/>
      <c r="F293" s="169">
        <v>-0.82200000000000006</v>
      </c>
      <c r="G293" s="168"/>
      <c r="H293" s="168"/>
      <c r="I293" s="168"/>
      <c r="J293" s="168"/>
      <c r="K293" s="1"/>
      <c r="L293" s="1"/>
      <c r="M293" s="1"/>
      <c r="N293" s="1"/>
      <c r="O293" s="1"/>
      <c r="P293" s="1"/>
      <c r="S293" s="1"/>
    </row>
    <row r="294" spans="1:19" x14ac:dyDescent="0.25">
      <c r="A294" s="168"/>
      <c r="B294" s="168"/>
      <c r="C294" s="172"/>
      <c r="D294" s="172" t="s">
        <v>359</v>
      </c>
      <c r="E294" s="168"/>
      <c r="F294" s="169">
        <v>-1.379</v>
      </c>
      <c r="G294" s="168"/>
      <c r="H294" s="168"/>
      <c r="I294" s="168"/>
      <c r="J294" s="168"/>
      <c r="K294" s="1"/>
      <c r="L294" s="1"/>
      <c r="M294" s="1"/>
      <c r="N294" s="1"/>
      <c r="O294" s="1"/>
      <c r="P294" s="1"/>
      <c r="S294" s="1"/>
    </row>
    <row r="295" spans="1:19" ht="12" customHeight="1" x14ac:dyDescent="0.25">
      <c r="A295" s="168"/>
      <c r="B295" s="168"/>
      <c r="C295" s="172"/>
      <c r="D295" s="172" t="s">
        <v>390</v>
      </c>
      <c r="E295" s="168"/>
      <c r="F295" s="168"/>
      <c r="G295" s="168"/>
      <c r="H295" s="168"/>
      <c r="I295" s="168"/>
      <c r="J295" s="168"/>
      <c r="K295" s="1"/>
      <c r="L295" s="1"/>
      <c r="M295" s="1"/>
      <c r="N295" s="1"/>
      <c r="O295" s="1"/>
      <c r="P295" s="1"/>
      <c r="S295" s="1"/>
    </row>
    <row r="296" spans="1:19" x14ac:dyDescent="0.25">
      <c r="A296" s="168"/>
      <c r="B296" s="168"/>
      <c r="C296" s="168"/>
      <c r="D296" s="172" t="s">
        <v>391</v>
      </c>
      <c r="E296" s="168"/>
      <c r="F296" s="169">
        <v>0.83500000000000008</v>
      </c>
      <c r="G296" s="168"/>
      <c r="H296" s="168"/>
      <c r="I296" s="168"/>
      <c r="J296" s="168"/>
      <c r="K296" s="1"/>
      <c r="L296" s="1"/>
      <c r="M296" s="1"/>
      <c r="N296" s="1"/>
      <c r="O296" s="1"/>
      <c r="P296" s="1"/>
      <c r="S296" s="1"/>
    </row>
    <row r="297" spans="1:19" ht="12" customHeight="1" x14ac:dyDescent="0.25">
      <c r="A297" s="168"/>
      <c r="B297" s="168"/>
      <c r="C297" s="172"/>
      <c r="D297" s="172" t="s">
        <v>392</v>
      </c>
      <c r="E297" s="168"/>
      <c r="F297" s="168"/>
      <c r="G297" s="168"/>
      <c r="H297" s="168"/>
      <c r="I297" s="168"/>
      <c r="J297" s="168"/>
      <c r="K297" s="1"/>
      <c r="L297" s="1"/>
      <c r="M297" s="1"/>
      <c r="N297" s="1"/>
      <c r="O297" s="1"/>
      <c r="P297" s="1"/>
      <c r="S297" s="1"/>
    </row>
    <row r="298" spans="1:19" x14ac:dyDescent="0.25">
      <c r="A298" s="168"/>
      <c r="B298" s="168"/>
      <c r="C298" s="168"/>
      <c r="D298" s="172" t="s">
        <v>393</v>
      </c>
      <c r="E298" s="168"/>
      <c r="F298" s="169">
        <v>18.284999999999997</v>
      </c>
      <c r="G298" s="168"/>
      <c r="H298" s="168"/>
      <c r="I298" s="168"/>
      <c r="J298" s="168"/>
      <c r="K298" s="1"/>
      <c r="L298" s="1"/>
      <c r="M298" s="1"/>
      <c r="N298" s="1"/>
      <c r="O298" s="1"/>
      <c r="P298" s="1"/>
      <c r="S298" s="1"/>
    </row>
    <row r="299" spans="1:19" ht="12" customHeight="1" x14ac:dyDescent="0.25">
      <c r="A299" s="168"/>
      <c r="B299" s="168"/>
      <c r="C299" s="172"/>
      <c r="D299" s="172" t="s">
        <v>212</v>
      </c>
      <c r="E299" s="168"/>
      <c r="F299" s="168"/>
      <c r="G299" s="168"/>
      <c r="H299" s="168"/>
      <c r="I299" s="168"/>
      <c r="J299" s="168"/>
      <c r="K299" s="1"/>
      <c r="L299" s="1"/>
      <c r="M299" s="1"/>
      <c r="N299" s="1"/>
      <c r="O299" s="1"/>
      <c r="P299" s="1"/>
      <c r="S299" s="1"/>
    </row>
    <row r="300" spans="1:19" x14ac:dyDescent="0.25">
      <c r="A300" s="168"/>
      <c r="B300" s="168"/>
      <c r="C300" s="168"/>
      <c r="D300" s="172" t="s">
        <v>394</v>
      </c>
      <c r="E300" s="168"/>
      <c r="F300" s="169">
        <v>-1.3619999999999999</v>
      </c>
      <c r="G300" s="168"/>
      <c r="H300" s="168"/>
      <c r="I300" s="168"/>
      <c r="J300" s="168"/>
      <c r="K300" s="1"/>
      <c r="L300" s="1"/>
      <c r="M300" s="1"/>
      <c r="N300" s="1"/>
      <c r="O300" s="1"/>
      <c r="P300" s="1"/>
      <c r="S300" s="1"/>
    </row>
    <row r="301" spans="1:19" x14ac:dyDescent="0.25">
      <c r="A301" s="168"/>
      <c r="B301" s="168"/>
      <c r="C301" s="172"/>
      <c r="D301" s="172" t="s">
        <v>359</v>
      </c>
      <c r="E301" s="168"/>
      <c r="F301" s="169">
        <v>-1.379</v>
      </c>
      <c r="G301" s="168"/>
      <c r="H301" s="168"/>
      <c r="I301" s="168"/>
      <c r="J301" s="168"/>
      <c r="K301" s="1"/>
      <c r="L301" s="1"/>
      <c r="M301" s="1"/>
      <c r="N301" s="1"/>
      <c r="O301" s="1"/>
      <c r="P301" s="1"/>
      <c r="S301" s="1"/>
    </row>
    <row r="302" spans="1:19" ht="12" customHeight="1" x14ac:dyDescent="0.25">
      <c r="A302" s="168"/>
      <c r="B302" s="168"/>
      <c r="C302" s="172"/>
      <c r="D302" s="172" t="s">
        <v>390</v>
      </c>
      <c r="E302" s="168"/>
      <c r="F302" s="168"/>
      <c r="G302" s="168"/>
      <c r="H302" s="168"/>
      <c r="I302" s="168"/>
      <c r="J302" s="168"/>
      <c r="K302" s="1"/>
      <c r="L302" s="1"/>
      <c r="M302" s="1"/>
      <c r="N302" s="1"/>
      <c r="O302" s="1"/>
      <c r="P302" s="1"/>
      <c r="S302" s="1"/>
    </row>
    <row r="303" spans="1:19" x14ac:dyDescent="0.25">
      <c r="A303" s="168"/>
      <c r="B303" s="168"/>
      <c r="C303" s="168"/>
      <c r="D303" s="172" t="s">
        <v>395</v>
      </c>
      <c r="E303" s="168"/>
      <c r="F303" s="169">
        <v>1.2850000000000001</v>
      </c>
      <c r="G303" s="168"/>
      <c r="H303" s="168"/>
      <c r="I303" s="168"/>
      <c r="J303" s="168"/>
      <c r="K303" s="1"/>
      <c r="L303" s="1"/>
      <c r="M303" s="1"/>
      <c r="N303" s="1"/>
      <c r="O303" s="1"/>
      <c r="P303" s="1"/>
      <c r="S303" s="1"/>
    </row>
    <row r="304" spans="1:19" ht="12" customHeight="1" x14ac:dyDescent="0.25">
      <c r="A304" s="168"/>
      <c r="B304" s="168"/>
      <c r="C304" s="172"/>
      <c r="D304" s="172" t="s">
        <v>396</v>
      </c>
      <c r="E304" s="168"/>
      <c r="F304" s="168"/>
      <c r="G304" s="168"/>
      <c r="H304" s="168"/>
      <c r="I304" s="168"/>
      <c r="J304" s="168"/>
      <c r="K304" s="1"/>
      <c r="L304" s="1"/>
      <c r="M304" s="1"/>
      <c r="N304" s="1"/>
      <c r="O304" s="1"/>
      <c r="P304" s="1"/>
      <c r="S304" s="1"/>
    </row>
    <row r="305" spans="1:19" x14ac:dyDescent="0.25">
      <c r="A305" s="168"/>
      <c r="B305" s="168"/>
      <c r="C305" s="168"/>
      <c r="D305" s="172" t="s">
        <v>397</v>
      </c>
      <c r="E305" s="168"/>
      <c r="F305" s="169">
        <v>33.92</v>
      </c>
      <c r="G305" s="168"/>
      <c r="H305" s="168"/>
      <c r="I305" s="168"/>
      <c r="J305" s="168"/>
      <c r="K305" s="1"/>
      <c r="L305" s="1"/>
      <c r="M305" s="1"/>
      <c r="N305" s="1"/>
      <c r="O305" s="1"/>
      <c r="P305" s="1"/>
      <c r="S305" s="1"/>
    </row>
    <row r="306" spans="1:19" ht="12" customHeight="1" x14ac:dyDescent="0.25">
      <c r="A306" s="168"/>
      <c r="B306" s="168"/>
      <c r="C306" s="172"/>
      <c r="D306" s="172" t="s">
        <v>212</v>
      </c>
      <c r="E306" s="168"/>
      <c r="F306" s="168"/>
      <c r="G306" s="168"/>
      <c r="H306" s="168"/>
      <c r="I306" s="168"/>
      <c r="J306" s="168"/>
      <c r="K306" s="1"/>
      <c r="L306" s="1"/>
      <c r="M306" s="1"/>
      <c r="N306" s="1"/>
      <c r="O306" s="1"/>
      <c r="P306" s="1"/>
      <c r="S306" s="1"/>
    </row>
    <row r="307" spans="1:19" x14ac:dyDescent="0.25">
      <c r="A307" s="168"/>
      <c r="B307" s="168"/>
      <c r="C307" s="168"/>
      <c r="D307" s="172" t="s">
        <v>398</v>
      </c>
      <c r="E307" s="168"/>
      <c r="F307" s="169">
        <v>-4.0860000000000003</v>
      </c>
      <c r="G307" s="168"/>
      <c r="H307" s="168"/>
      <c r="I307" s="168"/>
      <c r="J307" s="168"/>
      <c r="K307" s="1"/>
      <c r="L307" s="1"/>
      <c r="M307" s="1"/>
      <c r="N307" s="1"/>
      <c r="O307" s="1"/>
      <c r="P307" s="1"/>
      <c r="S307" s="1"/>
    </row>
    <row r="308" spans="1:19" x14ac:dyDescent="0.25">
      <c r="A308" s="168"/>
      <c r="B308" s="168"/>
      <c r="C308" s="172"/>
      <c r="D308" s="172" t="s">
        <v>354</v>
      </c>
      <c r="E308" s="168"/>
      <c r="F308" s="169">
        <v>-1.5760000000000001</v>
      </c>
      <c r="G308" s="168"/>
      <c r="H308" s="168"/>
      <c r="I308" s="168"/>
      <c r="J308" s="168"/>
      <c r="K308" s="1"/>
      <c r="L308" s="1"/>
      <c r="M308" s="1"/>
      <c r="N308" s="1"/>
      <c r="O308" s="1"/>
      <c r="P308" s="1"/>
      <c r="S308" s="1"/>
    </row>
    <row r="309" spans="1:19" ht="12" customHeight="1" x14ac:dyDescent="0.25">
      <c r="A309" s="168"/>
      <c r="B309" s="168"/>
      <c r="C309" s="172"/>
      <c r="D309" s="172" t="s">
        <v>355</v>
      </c>
      <c r="E309" s="168"/>
      <c r="F309" s="168"/>
      <c r="G309" s="168"/>
      <c r="H309" s="168"/>
      <c r="I309" s="168"/>
      <c r="J309" s="168"/>
      <c r="K309" s="1"/>
      <c r="L309" s="1"/>
      <c r="M309" s="1"/>
      <c r="N309" s="1"/>
      <c r="O309" s="1"/>
      <c r="P309" s="1"/>
      <c r="S309" s="1"/>
    </row>
    <row r="310" spans="1:19" x14ac:dyDescent="0.25">
      <c r="A310" s="168"/>
      <c r="B310" s="168"/>
      <c r="C310" s="168"/>
      <c r="D310" s="172" t="s">
        <v>399</v>
      </c>
      <c r="E310" s="168"/>
      <c r="F310" s="169">
        <v>1.585</v>
      </c>
      <c r="G310" s="168"/>
      <c r="H310" s="168"/>
      <c r="I310" s="168"/>
      <c r="J310" s="168"/>
      <c r="K310" s="1"/>
      <c r="L310" s="1"/>
      <c r="M310" s="1"/>
      <c r="N310" s="1"/>
      <c r="O310" s="1"/>
      <c r="P310" s="1"/>
      <c r="S310" s="1"/>
    </row>
    <row r="311" spans="1:19" ht="12" customHeight="1" x14ac:dyDescent="0.25">
      <c r="A311" s="168"/>
      <c r="B311" s="168"/>
      <c r="C311" s="172"/>
      <c r="D311" s="172" t="s">
        <v>400</v>
      </c>
      <c r="E311" s="168"/>
      <c r="F311" s="168"/>
      <c r="G311" s="168"/>
      <c r="H311" s="168"/>
      <c r="I311" s="168"/>
      <c r="J311" s="168"/>
      <c r="K311" s="1"/>
      <c r="L311" s="1"/>
      <c r="M311" s="1"/>
      <c r="N311" s="1"/>
      <c r="O311" s="1"/>
      <c r="P311" s="1"/>
      <c r="S311" s="1"/>
    </row>
    <row r="312" spans="1:19" x14ac:dyDescent="0.25">
      <c r="A312" s="168"/>
      <c r="B312" s="168"/>
      <c r="C312" s="168"/>
      <c r="D312" s="172" t="s">
        <v>401</v>
      </c>
      <c r="E312" s="168"/>
      <c r="F312" s="169">
        <v>33.125</v>
      </c>
      <c r="G312" s="168"/>
      <c r="H312" s="168"/>
      <c r="I312" s="168"/>
      <c r="J312" s="168"/>
      <c r="K312" s="1"/>
      <c r="L312" s="1"/>
      <c r="M312" s="1"/>
      <c r="N312" s="1"/>
      <c r="O312" s="1"/>
      <c r="P312" s="1"/>
      <c r="S312" s="1"/>
    </row>
    <row r="313" spans="1:19" ht="12" customHeight="1" x14ac:dyDescent="0.25">
      <c r="A313" s="168"/>
      <c r="B313" s="168"/>
      <c r="C313" s="172"/>
      <c r="D313" s="172" t="s">
        <v>212</v>
      </c>
      <c r="E313" s="168"/>
      <c r="F313" s="168"/>
      <c r="G313" s="168"/>
      <c r="H313" s="168"/>
      <c r="I313" s="168"/>
      <c r="J313" s="168"/>
      <c r="K313" s="1"/>
      <c r="L313" s="1"/>
      <c r="M313" s="1"/>
      <c r="N313" s="1"/>
      <c r="O313" s="1"/>
      <c r="P313" s="1"/>
      <c r="S313" s="1"/>
    </row>
    <row r="314" spans="1:19" x14ac:dyDescent="0.25">
      <c r="A314" s="168"/>
      <c r="B314" s="168"/>
      <c r="C314" s="168"/>
      <c r="D314" s="172" t="s">
        <v>402</v>
      </c>
      <c r="E314" s="168"/>
      <c r="F314" s="169">
        <v>-2.27</v>
      </c>
      <c r="G314" s="168"/>
      <c r="H314" s="168"/>
      <c r="I314" s="168"/>
      <c r="J314" s="168"/>
      <c r="K314" s="1"/>
      <c r="L314" s="1"/>
      <c r="M314" s="1"/>
      <c r="N314" s="1"/>
      <c r="O314" s="1"/>
      <c r="P314" s="1"/>
      <c r="S314" s="1"/>
    </row>
    <row r="315" spans="1:19" x14ac:dyDescent="0.25">
      <c r="A315" s="168"/>
      <c r="B315" s="168"/>
      <c r="C315" s="172"/>
      <c r="D315" s="172" t="s">
        <v>354</v>
      </c>
      <c r="E315" s="168"/>
      <c r="F315" s="169">
        <v>-1.5760000000000001</v>
      </c>
      <c r="G315" s="168"/>
      <c r="H315" s="168"/>
      <c r="I315" s="168"/>
      <c r="J315" s="168"/>
      <c r="K315" s="1"/>
      <c r="L315" s="1"/>
      <c r="M315" s="1"/>
      <c r="N315" s="1"/>
      <c r="O315" s="1"/>
      <c r="P315" s="1"/>
      <c r="S315" s="1"/>
    </row>
    <row r="316" spans="1:19" ht="12" customHeight="1" x14ac:dyDescent="0.25">
      <c r="A316" s="168"/>
      <c r="B316" s="168"/>
      <c r="C316" s="172"/>
      <c r="D316" s="172" t="s">
        <v>355</v>
      </c>
      <c r="E316" s="168"/>
      <c r="F316" s="168"/>
      <c r="G316" s="168"/>
      <c r="H316" s="168"/>
      <c r="I316" s="168"/>
      <c r="J316" s="168"/>
      <c r="K316" s="1"/>
      <c r="L316" s="1"/>
      <c r="M316" s="1"/>
      <c r="N316" s="1"/>
      <c r="O316" s="1"/>
      <c r="P316" s="1"/>
      <c r="S316" s="1"/>
    </row>
    <row r="317" spans="1:19" x14ac:dyDescent="0.25">
      <c r="A317" s="168"/>
      <c r="B317" s="168"/>
      <c r="C317" s="168"/>
      <c r="D317" s="172" t="s">
        <v>403</v>
      </c>
      <c r="E317" s="168"/>
      <c r="F317" s="169">
        <v>1.385</v>
      </c>
      <c r="G317" s="168"/>
      <c r="H317" s="168"/>
      <c r="I317" s="168"/>
      <c r="J317" s="168"/>
      <c r="K317" s="1"/>
      <c r="L317" s="1"/>
      <c r="M317" s="1"/>
      <c r="N317" s="1"/>
      <c r="O317" s="1"/>
      <c r="P317" s="1"/>
      <c r="S317" s="1"/>
    </row>
    <row r="318" spans="1:19" ht="12" customHeight="1" x14ac:dyDescent="0.25">
      <c r="A318" s="168"/>
      <c r="B318" s="168"/>
      <c r="C318" s="172"/>
      <c r="D318" s="172" t="s">
        <v>404</v>
      </c>
      <c r="E318" s="168"/>
      <c r="F318" s="168"/>
      <c r="G318" s="168"/>
      <c r="H318" s="168"/>
      <c r="I318" s="168"/>
      <c r="J318" s="168"/>
      <c r="K318" s="1"/>
      <c r="L318" s="1"/>
      <c r="M318" s="1"/>
      <c r="N318" s="1"/>
      <c r="O318" s="1"/>
      <c r="P318" s="1"/>
      <c r="S318" s="1"/>
    </row>
    <row r="319" spans="1:19" x14ac:dyDescent="0.25">
      <c r="A319" s="168"/>
      <c r="B319" s="168"/>
      <c r="C319" s="168"/>
      <c r="D319" s="172" t="s">
        <v>405</v>
      </c>
      <c r="E319" s="168"/>
      <c r="F319" s="169">
        <v>24.38</v>
      </c>
      <c r="G319" s="168"/>
      <c r="H319" s="168"/>
      <c r="I319" s="168"/>
      <c r="J319" s="168"/>
      <c r="K319" s="1"/>
      <c r="L319" s="1"/>
      <c r="M319" s="1"/>
      <c r="N319" s="1"/>
      <c r="O319" s="1"/>
      <c r="P319" s="1"/>
      <c r="S319" s="1"/>
    </row>
    <row r="320" spans="1:19" ht="12" customHeight="1" x14ac:dyDescent="0.25">
      <c r="A320" s="168"/>
      <c r="B320" s="168"/>
      <c r="C320" s="172"/>
      <c r="D320" s="172" t="s">
        <v>212</v>
      </c>
      <c r="E320" s="168"/>
      <c r="F320" s="168"/>
      <c r="G320" s="168"/>
      <c r="H320" s="168"/>
      <c r="I320" s="168"/>
      <c r="J320" s="168"/>
      <c r="K320" s="1"/>
      <c r="L320" s="1"/>
      <c r="M320" s="1"/>
      <c r="N320" s="1"/>
      <c r="O320" s="1"/>
      <c r="P320" s="1"/>
      <c r="S320" s="1"/>
    </row>
    <row r="321" spans="1:26" x14ac:dyDescent="0.25">
      <c r="A321" s="168"/>
      <c r="B321" s="168"/>
      <c r="C321" s="168"/>
      <c r="D321" s="172" t="s">
        <v>359</v>
      </c>
      <c r="E321" s="168"/>
      <c r="F321" s="169">
        <v>-1.379</v>
      </c>
      <c r="G321" s="168"/>
      <c r="H321" s="168"/>
      <c r="I321" s="168"/>
      <c r="J321" s="168"/>
      <c r="K321" s="1"/>
      <c r="L321" s="1"/>
      <c r="M321" s="1"/>
      <c r="N321" s="1"/>
      <c r="O321" s="1"/>
      <c r="P321" s="1"/>
      <c r="S321" s="1"/>
    </row>
    <row r="322" spans="1:26" ht="12" customHeight="1" x14ac:dyDescent="0.25">
      <c r="A322" s="168"/>
      <c r="B322" s="168"/>
      <c r="C322" s="172"/>
      <c r="D322" s="172" t="s">
        <v>406</v>
      </c>
      <c r="E322" s="168"/>
      <c r="F322" s="168"/>
      <c r="G322" s="168"/>
      <c r="H322" s="168"/>
      <c r="I322" s="168"/>
      <c r="J322" s="168"/>
      <c r="K322" s="1"/>
      <c r="L322" s="1"/>
      <c r="M322" s="1"/>
      <c r="N322" s="1"/>
      <c r="O322" s="1"/>
      <c r="P322" s="1"/>
      <c r="S322" s="1"/>
    </row>
    <row r="323" spans="1:26" x14ac:dyDescent="0.25">
      <c r="A323" s="168"/>
      <c r="B323" s="168"/>
      <c r="C323" s="168"/>
      <c r="D323" s="172" t="s">
        <v>407</v>
      </c>
      <c r="E323" s="168"/>
      <c r="F323" s="169">
        <v>44.52</v>
      </c>
      <c r="G323" s="168"/>
      <c r="H323" s="168"/>
      <c r="I323" s="168"/>
      <c r="J323" s="168"/>
      <c r="K323" s="1"/>
      <c r="L323" s="1"/>
      <c r="M323" s="1"/>
      <c r="N323" s="1"/>
      <c r="O323" s="1"/>
      <c r="P323" s="1"/>
      <c r="S323" s="1"/>
    </row>
    <row r="324" spans="1:26" ht="12" customHeight="1" x14ac:dyDescent="0.25">
      <c r="A324" s="168"/>
      <c r="B324" s="168"/>
      <c r="C324" s="172"/>
      <c r="D324" s="172" t="s">
        <v>212</v>
      </c>
      <c r="E324" s="168"/>
      <c r="F324" s="168"/>
      <c r="G324" s="168"/>
      <c r="H324" s="168"/>
      <c r="I324" s="168"/>
      <c r="J324" s="168"/>
      <c r="K324" s="1"/>
      <c r="L324" s="1"/>
      <c r="M324" s="1"/>
      <c r="N324" s="1"/>
      <c r="O324" s="1"/>
      <c r="P324" s="1"/>
      <c r="S324" s="1"/>
    </row>
    <row r="325" spans="1:26" x14ac:dyDescent="0.25">
      <c r="A325" s="168"/>
      <c r="B325" s="168"/>
      <c r="C325" s="168"/>
      <c r="D325" s="172" t="s">
        <v>408</v>
      </c>
      <c r="E325" s="168"/>
      <c r="F325" s="169">
        <v>-6.3559999999999999</v>
      </c>
      <c r="G325" s="168"/>
      <c r="H325" s="168"/>
      <c r="I325" s="168"/>
      <c r="J325" s="168"/>
      <c r="K325" s="1"/>
      <c r="L325" s="1"/>
      <c r="M325" s="1"/>
      <c r="N325" s="1"/>
      <c r="O325" s="1"/>
      <c r="P325" s="1"/>
      <c r="S325" s="1"/>
    </row>
    <row r="326" spans="1:26" x14ac:dyDescent="0.25">
      <c r="A326" s="168"/>
      <c r="B326" s="168"/>
      <c r="C326" s="172"/>
      <c r="D326" s="172" t="s">
        <v>409</v>
      </c>
      <c r="E326" s="168"/>
      <c r="F326" s="169">
        <v>-4.54</v>
      </c>
      <c r="G326" s="168"/>
      <c r="H326" s="168"/>
      <c r="I326" s="168"/>
      <c r="J326" s="168"/>
      <c r="K326" s="1"/>
      <c r="L326" s="1"/>
      <c r="M326" s="1"/>
      <c r="N326" s="1"/>
      <c r="O326" s="1"/>
      <c r="P326" s="1"/>
      <c r="S326" s="1"/>
    </row>
    <row r="327" spans="1:26" ht="12" customHeight="1" x14ac:dyDescent="0.25">
      <c r="A327" s="168"/>
      <c r="B327" s="168"/>
      <c r="C327" s="172"/>
      <c r="D327" s="172" t="s">
        <v>355</v>
      </c>
      <c r="E327" s="168"/>
      <c r="F327" s="168"/>
      <c r="G327" s="168"/>
      <c r="H327" s="168"/>
      <c r="I327" s="168"/>
      <c r="J327" s="168"/>
      <c r="K327" s="1"/>
      <c r="L327" s="1"/>
      <c r="M327" s="1"/>
      <c r="N327" s="1"/>
      <c r="O327" s="1"/>
      <c r="P327" s="1"/>
      <c r="S327" s="1"/>
    </row>
    <row r="328" spans="1:26" x14ac:dyDescent="0.25">
      <c r="A328" s="168"/>
      <c r="B328" s="168"/>
      <c r="C328" s="168"/>
      <c r="D328" s="172" t="s">
        <v>410</v>
      </c>
      <c r="E328" s="168"/>
      <c r="F328" s="169">
        <v>1.835</v>
      </c>
      <c r="G328" s="168"/>
      <c r="H328" s="168"/>
      <c r="I328" s="168"/>
      <c r="J328" s="168"/>
      <c r="K328" s="1"/>
      <c r="L328" s="1"/>
      <c r="M328" s="1"/>
      <c r="N328" s="1"/>
      <c r="O328" s="1"/>
      <c r="P328" s="1"/>
      <c r="S328" s="1"/>
    </row>
    <row r="329" spans="1:26" x14ac:dyDescent="0.25">
      <c r="A329" s="168"/>
      <c r="B329" s="168"/>
      <c r="C329" s="172"/>
      <c r="D329" s="172" t="s">
        <v>411</v>
      </c>
      <c r="E329" s="168"/>
      <c r="F329" s="169">
        <v>2.77</v>
      </c>
      <c r="G329" s="168"/>
      <c r="H329" s="168"/>
      <c r="I329" s="168"/>
      <c r="J329" s="168"/>
      <c r="K329" s="1"/>
      <c r="L329" s="1"/>
      <c r="M329" s="1"/>
      <c r="N329" s="1"/>
      <c r="O329" s="1"/>
      <c r="P329" s="1"/>
      <c r="S329" s="1"/>
    </row>
    <row r="330" spans="1:26" ht="12" customHeight="1" x14ac:dyDescent="0.25">
      <c r="A330" s="168"/>
      <c r="B330" s="168"/>
      <c r="C330" s="172"/>
      <c r="D330" s="172" t="s">
        <v>412</v>
      </c>
      <c r="E330" s="168"/>
      <c r="F330" s="168"/>
      <c r="G330" s="168"/>
      <c r="H330" s="168"/>
      <c r="I330" s="168"/>
      <c r="J330" s="168"/>
      <c r="K330" s="1"/>
      <c r="L330" s="1"/>
      <c r="M330" s="1"/>
      <c r="N330" s="1"/>
      <c r="O330" s="1"/>
      <c r="P330" s="1"/>
      <c r="S330" s="1"/>
    </row>
    <row r="331" spans="1:26" x14ac:dyDescent="0.25">
      <c r="A331" s="168"/>
      <c r="B331" s="168"/>
      <c r="C331" s="168"/>
      <c r="D331" s="172" t="s">
        <v>413</v>
      </c>
      <c r="E331" s="168"/>
      <c r="F331" s="169">
        <v>24.909999999999997</v>
      </c>
      <c r="G331" s="168"/>
      <c r="H331" s="168"/>
      <c r="I331" s="168"/>
      <c r="J331" s="168"/>
      <c r="K331" s="1"/>
      <c r="L331" s="1"/>
      <c r="M331" s="1"/>
      <c r="N331" s="1"/>
      <c r="O331" s="1"/>
      <c r="P331" s="1"/>
      <c r="S331" s="1"/>
    </row>
    <row r="332" spans="1:26" ht="12" customHeight="1" x14ac:dyDescent="0.25">
      <c r="A332" s="168"/>
      <c r="B332" s="168"/>
      <c r="C332" s="172"/>
      <c r="D332" s="172" t="s">
        <v>212</v>
      </c>
      <c r="E332" s="168"/>
      <c r="F332" s="168"/>
      <c r="G332" s="168"/>
      <c r="H332" s="168"/>
      <c r="I332" s="168"/>
      <c r="J332" s="168"/>
      <c r="K332" s="1"/>
      <c r="L332" s="1"/>
      <c r="M332" s="1"/>
      <c r="N332" s="1"/>
      <c r="O332" s="1"/>
      <c r="P332" s="1"/>
      <c r="S332" s="1"/>
    </row>
    <row r="333" spans="1:26" x14ac:dyDescent="0.25">
      <c r="A333" s="168"/>
      <c r="B333" s="168"/>
      <c r="C333" s="168"/>
      <c r="D333" s="172" t="s">
        <v>414</v>
      </c>
      <c r="E333" s="168"/>
      <c r="F333" s="169">
        <v>-1.905</v>
      </c>
      <c r="G333" s="168"/>
      <c r="H333" s="168"/>
      <c r="I333" s="168"/>
      <c r="J333" s="168"/>
      <c r="K333" s="1"/>
      <c r="L333" s="1"/>
      <c r="M333" s="1"/>
      <c r="N333" s="1"/>
      <c r="O333" s="1"/>
      <c r="P333" s="1"/>
      <c r="S333" s="1"/>
    </row>
    <row r="334" spans="1:26" ht="12" customHeight="1" x14ac:dyDescent="0.25">
      <c r="A334" s="168"/>
      <c r="B334" s="168"/>
      <c r="C334" s="172"/>
      <c r="D334" s="172" t="s">
        <v>355</v>
      </c>
      <c r="E334" s="168"/>
      <c r="F334" s="168"/>
      <c r="G334" s="168"/>
      <c r="H334" s="168"/>
      <c r="I334" s="168"/>
      <c r="J334" s="168"/>
      <c r="K334" s="1"/>
      <c r="L334" s="1"/>
      <c r="M334" s="1"/>
      <c r="N334" s="1"/>
      <c r="O334" s="1"/>
      <c r="P334" s="1"/>
      <c r="S334" s="1"/>
    </row>
    <row r="335" spans="1:26" x14ac:dyDescent="0.25">
      <c r="A335" s="168"/>
      <c r="B335" s="168"/>
      <c r="C335" s="168"/>
      <c r="D335" s="172" t="s">
        <v>415</v>
      </c>
      <c r="E335" s="168"/>
      <c r="F335" s="169">
        <v>1.01</v>
      </c>
      <c r="G335" s="168"/>
      <c r="H335" s="168"/>
      <c r="I335" s="168"/>
      <c r="J335" s="168"/>
      <c r="K335" s="1"/>
      <c r="L335" s="1"/>
      <c r="M335" s="1"/>
      <c r="N335" s="1"/>
      <c r="O335" s="1"/>
      <c r="P335" s="1"/>
      <c r="S335" s="1"/>
    </row>
    <row r="336" spans="1:26" ht="24.95" customHeight="1" x14ac:dyDescent="0.25">
      <c r="A336" s="171">
        <v>55</v>
      </c>
      <c r="B336" s="168" t="s">
        <v>167</v>
      </c>
      <c r="C336" s="173" t="s">
        <v>416</v>
      </c>
      <c r="D336" s="172" t="s">
        <v>417</v>
      </c>
      <c r="E336" s="168" t="s">
        <v>280</v>
      </c>
      <c r="F336" s="169">
        <v>83.330000000000013</v>
      </c>
      <c r="G336" s="170"/>
      <c r="H336" s="168"/>
      <c r="I336" s="170">
        <f>ROUND(F336*(G336+H336),2)</f>
        <v>0</v>
      </c>
      <c r="J336" s="168">
        <f>ROUND(F336*(N336),2)</f>
        <v>0</v>
      </c>
      <c r="K336" s="1">
        <f>ROUND(F336*(O336),2)</f>
        <v>0</v>
      </c>
      <c r="L336" s="1"/>
      <c r="M336" s="1">
        <f>ROUND(F336*(G336+H336),2)</f>
        <v>0</v>
      </c>
      <c r="N336" s="1">
        <v>0</v>
      </c>
      <c r="O336" s="1"/>
      <c r="P336" s="167">
        <f>ROUND(F336*(R336),3)</f>
        <v>3.7999999999999999E-2</v>
      </c>
      <c r="Q336" s="175"/>
      <c r="R336" s="175">
        <v>4.6200000000000001E-4</v>
      </c>
      <c r="S336" s="167">
        <f>ROUND(F336*(X336),3)</f>
        <v>0</v>
      </c>
      <c r="X336">
        <v>0</v>
      </c>
      <c r="Z336">
        <v>0</v>
      </c>
    </row>
    <row r="337" spans="1:26" x14ac:dyDescent="0.25">
      <c r="A337" s="168"/>
      <c r="B337" s="168"/>
      <c r="C337" s="172"/>
      <c r="D337" s="172" t="s">
        <v>418</v>
      </c>
      <c r="E337" s="168"/>
      <c r="F337" s="169">
        <v>16.62</v>
      </c>
      <c r="G337" s="168"/>
      <c r="H337" s="168"/>
      <c r="I337" s="168"/>
      <c r="J337" s="168"/>
      <c r="K337" s="1"/>
      <c r="L337" s="1"/>
      <c r="M337" s="1"/>
      <c r="N337" s="1"/>
      <c r="O337" s="1"/>
      <c r="P337" s="1"/>
      <c r="S337" s="1"/>
    </row>
    <row r="338" spans="1:26" x14ac:dyDescent="0.25">
      <c r="A338" s="168"/>
      <c r="B338" s="168"/>
      <c r="C338" s="172"/>
      <c r="D338" s="172" t="s">
        <v>419</v>
      </c>
      <c r="E338" s="168"/>
      <c r="F338" s="169">
        <v>4.04</v>
      </c>
      <c r="G338" s="168"/>
      <c r="H338" s="168"/>
      <c r="I338" s="168"/>
      <c r="J338" s="168"/>
      <c r="K338" s="1"/>
      <c r="L338" s="1"/>
      <c r="M338" s="1"/>
      <c r="N338" s="1"/>
      <c r="O338" s="1"/>
      <c r="P338" s="1"/>
      <c r="S338" s="1"/>
    </row>
    <row r="339" spans="1:26" x14ac:dyDescent="0.25">
      <c r="A339" s="168"/>
      <c r="B339" s="168"/>
      <c r="C339" s="172"/>
      <c r="D339" s="172" t="s">
        <v>420</v>
      </c>
      <c r="E339" s="168"/>
      <c r="F339" s="169">
        <v>5.9399999999999995</v>
      </c>
      <c r="G339" s="168"/>
      <c r="H339" s="168"/>
      <c r="I339" s="168"/>
      <c r="J339" s="168"/>
      <c r="K339" s="1"/>
      <c r="L339" s="1"/>
      <c r="M339" s="1"/>
      <c r="N339" s="1"/>
      <c r="O339" s="1"/>
      <c r="P339" s="1"/>
      <c r="S339" s="1"/>
    </row>
    <row r="340" spans="1:26" x14ac:dyDescent="0.25">
      <c r="A340" s="168"/>
      <c r="B340" s="168"/>
      <c r="C340" s="172"/>
      <c r="D340" s="172" t="s">
        <v>421</v>
      </c>
      <c r="E340" s="168"/>
      <c r="F340" s="169">
        <v>7.74</v>
      </c>
      <c r="G340" s="168"/>
      <c r="H340" s="168"/>
      <c r="I340" s="168"/>
      <c r="J340" s="168"/>
      <c r="K340" s="1"/>
      <c r="L340" s="1"/>
      <c r="M340" s="1"/>
      <c r="N340" s="1"/>
      <c r="O340" s="1"/>
      <c r="P340" s="1"/>
      <c r="S340" s="1"/>
    </row>
    <row r="341" spans="1:26" x14ac:dyDescent="0.25">
      <c r="A341" s="168"/>
      <c r="B341" s="168"/>
      <c r="C341" s="172"/>
      <c r="D341" s="172" t="s">
        <v>422</v>
      </c>
      <c r="E341" s="168"/>
      <c r="F341" s="169">
        <v>2.7</v>
      </c>
      <c r="G341" s="168"/>
      <c r="H341" s="168"/>
      <c r="I341" s="168"/>
      <c r="J341" s="168"/>
      <c r="K341" s="1"/>
      <c r="L341" s="1"/>
      <c r="M341" s="1"/>
      <c r="N341" s="1"/>
      <c r="O341" s="1"/>
      <c r="P341" s="1"/>
      <c r="S341" s="1"/>
    </row>
    <row r="342" spans="1:26" x14ac:dyDescent="0.25">
      <c r="A342" s="168"/>
      <c r="B342" s="168"/>
      <c r="C342" s="172"/>
      <c r="D342" s="172" t="s">
        <v>423</v>
      </c>
      <c r="E342" s="168"/>
      <c r="F342" s="169">
        <v>8.48</v>
      </c>
      <c r="G342" s="168"/>
      <c r="H342" s="168"/>
      <c r="I342" s="168"/>
      <c r="J342" s="168"/>
      <c r="K342" s="1"/>
      <c r="L342" s="1"/>
      <c r="M342" s="1"/>
      <c r="N342" s="1"/>
      <c r="O342" s="1"/>
      <c r="P342" s="1"/>
      <c r="S342" s="1"/>
    </row>
    <row r="343" spans="1:26" x14ac:dyDescent="0.25">
      <c r="A343" s="168"/>
      <c r="B343" s="168"/>
      <c r="C343" s="172"/>
      <c r="D343" s="172" t="s">
        <v>424</v>
      </c>
      <c r="E343" s="168"/>
      <c r="F343" s="169">
        <v>2.4</v>
      </c>
      <c r="G343" s="168"/>
      <c r="H343" s="168"/>
      <c r="I343" s="168"/>
      <c r="J343" s="168"/>
      <c r="K343" s="1"/>
      <c r="L343" s="1"/>
      <c r="M343" s="1"/>
      <c r="N343" s="1"/>
      <c r="O343" s="1"/>
      <c r="P343" s="1"/>
      <c r="S343" s="1"/>
    </row>
    <row r="344" spans="1:26" x14ac:dyDescent="0.25">
      <c r="A344" s="168"/>
      <c r="B344" s="168"/>
      <c r="C344" s="172"/>
      <c r="D344" s="172" t="s">
        <v>425</v>
      </c>
      <c r="E344" s="168"/>
      <c r="F344" s="169">
        <v>3.3400000000000003</v>
      </c>
      <c r="G344" s="168"/>
      <c r="H344" s="168"/>
      <c r="I344" s="168"/>
      <c r="J344" s="168"/>
      <c r="K344" s="1"/>
      <c r="L344" s="1"/>
      <c r="M344" s="1"/>
      <c r="N344" s="1"/>
      <c r="O344" s="1"/>
      <c r="P344" s="1"/>
      <c r="S344" s="1"/>
    </row>
    <row r="345" spans="1:26" x14ac:dyDescent="0.25">
      <c r="A345" s="168"/>
      <c r="B345" s="168"/>
      <c r="C345" s="172"/>
      <c r="D345" s="172" t="s">
        <v>426</v>
      </c>
      <c r="E345" s="168"/>
      <c r="F345" s="169">
        <v>5.1400000000000006</v>
      </c>
      <c r="G345" s="168"/>
      <c r="H345" s="168"/>
      <c r="I345" s="168"/>
      <c r="J345" s="168"/>
      <c r="K345" s="1"/>
      <c r="L345" s="1"/>
      <c r="M345" s="1"/>
      <c r="N345" s="1"/>
      <c r="O345" s="1"/>
      <c r="P345" s="1"/>
      <c r="S345" s="1"/>
    </row>
    <row r="346" spans="1:26" x14ac:dyDescent="0.25">
      <c r="A346" s="168"/>
      <c r="B346" s="168"/>
      <c r="C346" s="172"/>
      <c r="D346" s="172" t="s">
        <v>427</v>
      </c>
      <c r="E346" s="168"/>
      <c r="F346" s="169">
        <v>6.34</v>
      </c>
      <c r="G346" s="168"/>
      <c r="H346" s="168"/>
      <c r="I346" s="168"/>
      <c r="J346" s="168"/>
      <c r="K346" s="1"/>
      <c r="L346" s="1"/>
      <c r="M346" s="1"/>
      <c r="N346" s="1"/>
      <c r="O346" s="1"/>
      <c r="P346" s="1"/>
      <c r="S346" s="1"/>
    </row>
    <row r="347" spans="1:26" x14ac:dyDescent="0.25">
      <c r="A347" s="168"/>
      <c r="B347" s="168"/>
      <c r="C347" s="172"/>
      <c r="D347" s="172" t="s">
        <v>428</v>
      </c>
      <c r="E347" s="168"/>
      <c r="F347" s="169">
        <v>7.34</v>
      </c>
      <c r="G347" s="168"/>
      <c r="H347" s="168"/>
      <c r="I347" s="168"/>
      <c r="J347" s="168"/>
      <c r="K347" s="1"/>
      <c r="L347" s="1"/>
      <c r="M347" s="1"/>
      <c r="N347" s="1"/>
      <c r="O347" s="1"/>
      <c r="P347" s="1"/>
      <c r="S347" s="1"/>
    </row>
    <row r="348" spans="1:26" x14ac:dyDescent="0.25">
      <c r="A348" s="168"/>
      <c r="B348" s="168"/>
      <c r="C348" s="172"/>
      <c r="D348" s="172" t="s">
        <v>429</v>
      </c>
      <c r="E348" s="168"/>
      <c r="F348" s="169">
        <v>13.25</v>
      </c>
      <c r="G348" s="168"/>
      <c r="H348" s="168"/>
      <c r="I348" s="168"/>
      <c r="J348" s="168"/>
      <c r="K348" s="1"/>
      <c r="L348" s="1"/>
      <c r="M348" s="1"/>
      <c r="N348" s="1"/>
      <c r="O348" s="1"/>
      <c r="P348" s="1"/>
      <c r="S348" s="1"/>
    </row>
    <row r="349" spans="1:26" ht="24.95" customHeight="1" x14ac:dyDescent="0.25">
      <c r="A349" s="171">
        <v>56</v>
      </c>
      <c r="B349" s="168" t="s">
        <v>167</v>
      </c>
      <c r="C349" s="173" t="s">
        <v>430</v>
      </c>
      <c r="D349" s="172" t="s">
        <v>431</v>
      </c>
      <c r="E349" s="168" t="s">
        <v>164</v>
      </c>
      <c r="F349" s="169">
        <v>382.95800000000003</v>
      </c>
      <c r="G349" s="170"/>
      <c r="H349" s="168"/>
      <c r="I349" s="170">
        <f>ROUND(F349*(G349+H349),2)</f>
        <v>0</v>
      </c>
      <c r="J349" s="168">
        <f>ROUND(F349*(N349),2)</f>
        <v>0</v>
      </c>
      <c r="K349" s="1">
        <f>ROUND(F349*(O349),2)</f>
        <v>0</v>
      </c>
      <c r="L349" s="1"/>
      <c r="M349" s="1">
        <f>ROUND(F349*(G349+H349),2)</f>
        <v>0</v>
      </c>
      <c r="N349" s="1">
        <v>0</v>
      </c>
      <c r="O349" s="1"/>
      <c r="P349" s="167">
        <f>ROUND(F349*(R349),3)</f>
        <v>15.433</v>
      </c>
      <c r="Q349" s="175"/>
      <c r="R349" s="175">
        <v>4.0299000000000001E-2</v>
      </c>
      <c r="S349" s="167">
        <f>ROUND(F349*(X349),3)</f>
        <v>0</v>
      </c>
      <c r="X349">
        <v>0</v>
      </c>
      <c r="Z349">
        <v>0</v>
      </c>
    </row>
    <row r="350" spans="1:26" ht="12" customHeight="1" x14ac:dyDescent="0.25">
      <c r="A350" s="168"/>
      <c r="B350" s="168"/>
      <c r="C350" s="172"/>
      <c r="D350" s="172" t="s">
        <v>432</v>
      </c>
      <c r="E350" s="168"/>
      <c r="F350" s="168"/>
      <c r="G350" s="168"/>
      <c r="H350" s="168"/>
      <c r="I350" s="168"/>
      <c r="J350" s="168"/>
      <c r="K350" s="1"/>
      <c r="L350" s="1"/>
      <c r="M350" s="1"/>
      <c r="N350" s="1"/>
      <c r="O350" s="1"/>
      <c r="P350" s="1"/>
      <c r="S350" s="1"/>
    </row>
    <row r="351" spans="1:26" x14ac:dyDescent="0.25">
      <c r="A351" s="168"/>
      <c r="B351" s="168"/>
      <c r="C351" s="168"/>
      <c r="D351" s="172" t="s">
        <v>433</v>
      </c>
      <c r="E351" s="168"/>
      <c r="F351" s="169">
        <v>433.93</v>
      </c>
      <c r="G351" s="168"/>
      <c r="H351" s="168"/>
      <c r="I351" s="168"/>
      <c r="J351" s="168"/>
      <c r="K351" s="1"/>
      <c r="L351" s="1"/>
      <c r="M351" s="1"/>
      <c r="N351" s="1"/>
      <c r="O351" s="1"/>
      <c r="P351" s="1"/>
      <c r="S351" s="1"/>
    </row>
    <row r="352" spans="1:26" ht="12" customHeight="1" x14ac:dyDescent="0.25">
      <c r="A352" s="168"/>
      <c r="B352" s="168"/>
      <c r="C352" s="172"/>
      <c r="D352" s="172" t="s">
        <v>434</v>
      </c>
      <c r="E352" s="168"/>
      <c r="F352" s="168"/>
      <c r="G352" s="168"/>
      <c r="H352" s="168"/>
      <c r="I352" s="168"/>
      <c r="J352" s="168"/>
      <c r="K352" s="1"/>
      <c r="L352" s="1"/>
      <c r="M352" s="1"/>
      <c r="N352" s="1"/>
      <c r="O352" s="1"/>
      <c r="P352" s="1"/>
      <c r="S352" s="1"/>
    </row>
    <row r="353" spans="1:26" x14ac:dyDescent="0.25">
      <c r="A353" s="168"/>
      <c r="B353" s="168"/>
      <c r="C353" s="168"/>
      <c r="D353" s="198">
        <v>-50972</v>
      </c>
      <c r="E353" s="168"/>
      <c r="F353" s="169">
        <v>-50.972000000000001</v>
      </c>
      <c r="G353" s="168"/>
      <c r="H353" s="168"/>
      <c r="I353" s="168"/>
      <c r="J353" s="168"/>
      <c r="K353" s="1"/>
      <c r="L353" s="1"/>
      <c r="M353" s="1"/>
      <c r="N353" s="1"/>
      <c r="O353" s="1"/>
      <c r="P353" s="1"/>
      <c r="S353" s="1"/>
    </row>
    <row r="354" spans="1:26" ht="35.1" customHeight="1" x14ac:dyDescent="0.25">
      <c r="A354" s="171">
        <v>57</v>
      </c>
      <c r="B354" s="168" t="s">
        <v>167</v>
      </c>
      <c r="C354" s="173" t="s">
        <v>435</v>
      </c>
      <c r="D354" s="172" t="s">
        <v>436</v>
      </c>
      <c r="E354" s="168" t="s">
        <v>164</v>
      </c>
      <c r="F354" s="169">
        <v>216.70129999999997</v>
      </c>
      <c r="G354" s="170"/>
      <c r="H354" s="168"/>
      <c r="I354" s="170">
        <f>ROUND(F354*(G354+H354),2)</f>
        <v>0</v>
      </c>
      <c r="J354" s="168">
        <f>ROUND(F354*(N354),2)</f>
        <v>0</v>
      </c>
      <c r="K354" s="1">
        <f>ROUND(F354*(O354),2)</f>
        <v>0</v>
      </c>
      <c r="L354" s="1"/>
      <c r="M354" s="1">
        <f>ROUND(F354*(G354+H354),2)</f>
        <v>0</v>
      </c>
      <c r="N354" s="1">
        <v>0</v>
      </c>
      <c r="O354" s="1"/>
      <c r="P354" s="167">
        <f>ROUND(F354*(R354),3)</f>
        <v>0.69299999999999995</v>
      </c>
      <c r="Q354" s="175"/>
      <c r="R354" s="175">
        <v>3.2000000000000002E-3</v>
      </c>
      <c r="S354" s="167">
        <f>ROUND(F354*(X354),3)</f>
        <v>0</v>
      </c>
      <c r="X354">
        <v>0</v>
      </c>
      <c r="Z354">
        <v>0</v>
      </c>
    </row>
    <row r="355" spans="1:26" ht="12" customHeight="1" x14ac:dyDescent="0.25">
      <c r="A355" s="168"/>
      <c r="B355" s="168"/>
      <c r="C355" s="172"/>
      <c r="D355" s="172" t="s">
        <v>437</v>
      </c>
      <c r="E355" s="168"/>
      <c r="F355" s="168"/>
      <c r="G355" s="168"/>
      <c r="H355" s="168"/>
      <c r="I355" s="168"/>
      <c r="J355" s="168"/>
      <c r="K355" s="1"/>
      <c r="L355" s="1"/>
      <c r="M355" s="1"/>
      <c r="N355" s="1"/>
      <c r="O355" s="1"/>
      <c r="P355" s="1"/>
      <c r="S355" s="1"/>
    </row>
    <row r="356" spans="1:26" x14ac:dyDescent="0.25">
      <c r="A356" s="168"/>
      <c r="B356" s="168"/>
      <c r="C356" s="168"/>
      <c r="D356" s="172" t="s">
        <v>438</v>
      </c>
      <c r="E356" s="168"/>
      <c r="F356" s="169">
        <v>118.2055</v>
      </c>
      <c r="G356" s="168"/>
      <c r="H356" s="168"/>
      <c r="I356" s="168"/>
      <c r="J356" s="168"/>
      <c r="K356" s="1"/>
      <c r="L356" s="1"/>
      <c r="M356" s="1"/>
      <c r="N356" s="1"/>
      <c r="O356" s="1"/>
      <c r="P356" s="1"/>
      <c r="S356" s="1"/>
    </row>
    <row r="357" spans="1:26" ht="12" customHeight="1" x14ac:dyDescent="0.25">
      <c r="A357" s="168"/>
      <c r="B357" s="168"/>
      <c r="C357" s="172"/>
      <c r="D357" s="172" t="s">
        <v>439</v>
      </c>
      <c r="E357" s="168"/>
      <c r="F357" s="168"/>
      <c r="G357" s="168"/>
      <c r="H357" s="168"/>
      <c r="I357" s="168"/>
      <c r="J357" s="168"/>
      <c r="K357" s="1"/>
      <c r="L357" s="1"/>
      <c r="M357" s="1"/>
      <c r="N357" s="1"/>
      <c r="O357" s="1"/>
      <c r="P357" s="1"/>
      <c r="S357" s="1"/>
    </row>
    <row r="358" spans="1:26" x14ac:dyDescent="0.25">
      <c r="A358" s="168"/>
      <c r="B358" s="168"/>
      <c r="C358" s="168"/>
      <c r="D358" s="172" t="s">
        <v>440</v>
      </c>
      <c r="E358" s="168"/>
      <c r="F358" s="169">
        <v>112.50879999999999</v>
      </c>
      <c r="G358" s="168"/>
      <c r="H358" s="168"/>
      <c r="I358" s="168"/>
      <c r="J358" s="168"/>
      <c r="K358" s="1"/>
      <c r="L358" s="1"/>
      <c r="M358" s="1"/>
      <c r="N358" s="1"/>
      <c r="O358" s="1"/>
      <c r="P358" s="1"/>
      <c r="S358" s="1"/>
    </row>
    <row r="359" spans="1:26" ht="12" customHeight="1" x14ac:dyDescent="0.25">
      <c r="A359" s="168"/>
      <c r="B359" s="168"/>
      <c r="C359" s="172"/>
      <c r="D359" s="172" t="s">
        <v>441</v>
      </c>
      <c r="E359" s="168"/>
      <c r="F359" s="168"/>
      <c r="G359" s="168"/>
      <c r="H359" s="168"/>
      <c r="I359" s="168"/>
      <c r="J359" s="168"/>
      <c r="K359" s="1"/>
      <c r="L359" s="1"/>
      <c r="M359" s="1"/>
      <c r="N359" s="1"/>
      <c r="O359" s="1"/>
      <c r="P359" s="1"/>
      <c r="S359" s="1"/>
    </row>
    <row r="360" spans="1:26" x14ac:dyDescent="0.25">
      <c r="A360" s="168"/>
      <c r="B360" s="168"/>
      <c r="C360" s="168"/>
      <c r="D360" s="198">
        <v>15537</v>
      </c>
      <c r="E360" s="168"/>
      <c r="F360" s="169">
        <v>15.537000000000001</v>
      </c>
      <c r="G360" s="168"/>
      <c r="H360" s="168"/>
      <c r="I360" s="168"/>
      <c r="J360" s="168"/>
      <c r="K360" s="1"/>
      <c r="L360" s="1"/>
      <c r="M360" s="1"/>
      <c r="N360" s="1"/>
      <c r="O360" s="1"/>
      <c r="P360" s="1"/>
      <c r="S360" s="1"/>
    </row>
    <row r="361" spans="1:26" ht="12" customHeight="1" x14ac:dyDescent="0.25">
      <c r="A361" s="168"/>
      <c r="B361" s="168"/>
      <c r="C361" s="172"/>
      <c r="D361" s="172" t="s">
        <v>442</v>
      </c>
      <c r="E361" s="168"/>
      <c r="F361" s="168"/>
      <c r="G361" s="168"/>
      <c r="H361" s="168"/>
      <c r="I361" s="168"/>
      <c r="J361" s="168"/>
      <c r="K361" s="1"/>
      <c r="L361" s="1"/>
      <c r="M361" s="1"/>
      <c r="N361" s="1"/>
      <c r="O361" s="1"/>
      <c r="P361" s="1"/>
      <c r="S361" s="1"/>
    </row>
    <row r="362" spans="1:26" x14ac:dyDescent="0.25">
      <c r="A362" s="168"/>
      <c r="B362" s="168"/>
      <c r="C362" s="168"/>
      <c r="D362" s="172" t="s">
        <v>443</v>
      </c>
      <c r="E362" s="168"/>
      <c r="F362" s="169">
        <v>-29.55</v>
      </c>
      <c r="G362" s="168"/>
      <c r="H362" s="168"/>
      <c r="I362" s="168"/>
      <c r="J362" s="168"/>
      <c r="K362" s="1"/>
      <c r="L362" s="1"/>
      <c r="M362" s="1"/>
      <c r="N362" s="1"/>
      <c r="O362" s="1"/>
      <c r="P362" s="1"/>
      <c r="S362" s="1"/>
    </row>
    <row r="363" spans="1:26" ht="35.1" customHeight="1" x14ac:dyDescent="0.25">
      <c r="A363" s="171">
        <v>58</v>
      </c>
      <c r="B363" s="168" t="s">
        <v>167</v>
      </c>
      <c r="C363" s="173" t="s">
        <v>444</v>
      </c>
      <c r="D363" s="172" t="s">
        <v>445</v>
      </c>
      <c r="E363" s="168" t="s">
        <v>164</v>
      </c>
      <c r="F363" s="169">
        <v>8.8131999999999984</v>
      </c>
      <c r="G363" s="170"/>
      <c r="H363" s="168"/>
      <c r="I363" s="170">
        <f>ROUND(F363*(G363+H363),2)</f>
        <v>0</v>
      </c>
      <c r="J363" s="168">
        <f>ROUND(F363*(N363),2)</f>
        <v>0</v>
      </c>
      <c r="K363" s="1">
        <f>ROUND(F363*(O363),2)</f>
        <v>0</v>
      </c>
      <c r="L363" s="1"/>
      <c r="M363" s="1">
        <f>ROUND(F363*(G363+H363),2)</f>
        <v>0</v>
      </c>
      <c r="N363" s="1">
        <v>0</v>
      </c>
      <c r="O363" s="1"/>
      <c r="P363" s="167">
        <f>ROUND(F363*(R363),3)</f>
        <v>9.1999999999999998E-2</v>
      </c>
      <c r="Q363" s="175"/>
      <c r="R363" s="175">
        <v>1.0487750000000002E-2</v>
      </c>
      <c r="S363" s="167">
        <f>ROUND(F363*(X363),3)</f>
        <v>0</v>
      </c>
      <c r="X363">
        <v>0</v>
      </c>
      <c r="Z363">
        <v>0</v>
      </c>
    </row>
    <row r="364" spans="1:26" ht="12" customHeight="1" x14ac:dyDescent="0.25">
      <c r="A364" s="168"/>
      <c r="B364" s="168"/>
      <c r="C364" s="172"/>
      <c r="D364" s="172" t="s">
        <v>446</v>
      </c>
      <c r="E364" s="168"/>
      <c r="F364" s="168"/>
      <c r="G364" s="168"/>
      <c r="H364" s="168"/>
      <c r="I364" s="168"/>
      <c r="J364" s="168"/>
      <c r="K364" s="1"/>
      <c r="L364" s="1"/>
      <c r="M364" s="1"/>
      <c r="N364" s="1"/>
      <c r="O364" s="1"/>
      <c r="P364" s="1"/>
      <c r="S364" s="1"/>
    </row>
    <row r="365" spans="1:26" x14ac:dyDescent="0.25">
      <c r="A365" s="168"/>
      <c r="B365" s="168"/>
      <c r="C365" s="168"/>
      <c r="D365" s="172" t="s">
        <v>447</v>
      </c>
      <c r="E365" s="168"/>
      <c r="F365" s="169">
        <v>8.8131999999999984</v>
      </c>
      <c r="G365" s="168"/>
      <c r="H365" s="168"/>
      <c r="I365" s="168"/>
      <c r="J365" s="168"/>
      <c r="K365" s="1"/>
      <c r="L365" s="1"/>
      <c r="M365" s="1"/>
      <c r="N365" s="1"/>
      <c r="O365" s="1"/>
      <c r="P365" s="1"/>
      <c r="S365" s="1"/>
    </row>
    <row r="366" spans="1:26" ht="35.1" customHeight="1" x14ac:dyDescent="0.25">
      <c r="A366" s="171">
        <v>59</v>
      </c>
      <c r="B366" s="168" t="s">
        <v>167</v>
      </c>
      <c r="C366" s="173" t="s">
        <v>448</v>
      </c>
      <c r="D366" s="172" t="s">
        <v>449</v>
      </c>
      <c r="E366" s="168" t="s">
        <v>164</v>
      </c>
      <c r="F366" s="169">
        <v>47.735599999999984</v>
      </c>
      <c r="G366" s="170"/>
      <c r="H366" s="168"/>
      <c r="I366" s="170">
        <f>ROUND(F366*(G366+H366),2)</f>
        <v>0</v>
      </c>
      <c r="J366" s="168">
        <f>ROUND(F366*(N366),2)</f>
        <v>0</v>
      </c>
      <c r="K366" s="1">
        <f>ROUND(F366*(O366),2)</f>
        <v>0</v>
      </c>
      <c r="L366" s="1"/>
      <c r="M366" s="1">
        <f>ROUND(F366*(G366+H366),2)</f>
        <v>0</v>
      </c>
      <c r="N366" s="1">
        <v>0</v>
      </c>
      <c r="O366" s="1"/>
      <c r="P366" s="167">
        <f>ROUND(F366*(R366),3)</f>
        <v>0.55700000000000005</v>
      </c>
      <c r="Q366" s="175"/>
      <c r="R366" s="175">
        <v>1.1669000000000001E-2</v>
      </c>
      <c r="S366" s="167">
        <f>ROUND(F366*(X366),3)</f>
        <v>0</v>
      </c>
      <c r="X366">
        <v>0</v>
      </c>
      <c r="Z366">
        <v>0</v>
      </c>
    </row>
    <row r="367" spans="1:26" ht="12" customHeight="1" x14ac:dyDescent="0.25">
      <c r="A367" s="168"/>
      <c r="B367" s="168"/>
      <c r="C367" s="172"/>
      <c r="D367" s="172" t="s">
        <v>446</v>
      </c>
      <c r="E367" s="168"/>
      <c r="F367" s="168"/>
      <c r="G367" s="168"/>
      <c r="H367" s="168"/>
      <c r="I367" s="168"/>
      <c r="J367" s="168"/>
      <c r="K367" s="1"/>
      <c r="L367" s="1"/>
      <c r="M367" s="1"/>
      <c r="N367" s="1"/>
      <c r="O367" s="1"/>
      <c r="P367" s="1"/>
      <c r="S367" s="1"/>
    </row>
    <row r="368" spans="1:26" ht="24" customHeight="1" x14ac:dyDescent="0.25">
      <c r="A368" s="168"/>
      <c r="B368" s="168"/>
      <c r="C368" s="168"/>
      <c r="D368" s="172" t="s">
        <v>450</v>
      </c>
      <c r="E368" s="168"/>
      <c r="F368" s="169">
        <v>47.735599999999984</v>
      </c>
      <c r="G368" s="168"/>
      <c r="H368" s="168"/>
      <c r="I368" s="168"/>
      <c r="J368" s="168"/>
      <c r="K368" s="1"/>
      <c r="L368" s="1"/>
      <c r="M368" s="1"/>
      <c r="N368" s="1"/>
      <c r="O368" s="1"/>
      <c r="P368" s="1"/>
      <c r="S368" s="1"/>
    </row>
    <row r="369" spans="1:26" ht="35.1" customHeight="1" x14ac:dyDescent="0.25">
      <c r="A369" s="171">
        <v>60</v>
      </c>
      <c r="B369" s="168" t="s">
        <v>167</v>
      </c>
      <c r="C369" s="173" t="s">
        <v>349</v>
      </c>
      <c r="D369" s="172" t="s">
        <v>451</v>
      </c>
      <c r="E369" s="168" t="s">
        <v>164</v>
      </c>
      <c r="F369" s="169">
        <v>43.305</v>
      </c>
      <c r="G369" s="170"/>
      <c r="H369" s="168"/>
      <c r="I369" s="170">
        <f>ROUND(F369*(G369+H369),2)</f>
        <v>0</v>
      </c>
      <c r="J369" s="168">
        <f>ROUND(F369*(N369),2)</f>
        <v>0</v>
      </c>
      <c r="K369" s="1">
        <f>ROUND(F369*(O369),2)</f>
        <v>0</v>
      </c>
      <c r="L369" s="1"/>
      <c r="M369" s="1">
        <f>ROUND(F369*(G369+H369),2)</f>
        <v>0</v>
      </c>
      <c r="N369" s="1">
        <v>0</v>
      </c>
      <c r="O369" s="1"/>
      <c r="P369" s="167">
        <f>ROUND(F369*(R369),3)</f>
        <v>8.5000000000000006E-2</v>
      </c>
      <c r="Q369" s="175"/>
      <c r="R369" s="175">
        <v>1.9599999999999999E-3</v>
      </c>
      <c r="S369" s="167">
        <f>ROUND(F369*(X369),3)</f>
        <v>0</v>
      </c>
      <c r="X369">
        <v>0</v>
      </c>
      <c r="Z369">
        <v>0</v>
      </c>
    </row>
    <row r="370" spans="1:26" ht="12" customHeight="1" x14ac:dyDescent="0.25">
      <c r="A370" s="168"/>
      <c r="B370" s="168"/>
      <c r="C370" s="172"/>
      <c r="D370" s="172" t="s">
        <v>452</v>
      </c>
      <c r="E370" s="168"/>
      <c r="F370" s="168"/>
      <c r="G370" s="168"/>
      <c r="H370" s="168"/>
      <c r="I370" s="168"/>
      <c r="J370" s="168"/>
      <c r="K370" s="1"/>
      <c r="L370" s="1"/>
      <c r="M370" s="1"/>
      <c r="N370" s="1"/>
      <c r="O370" s="1"/>
      <c r="P370" s="1"/>
      <c r="S370" s="1"/>
    </row>
    <row r="371" spans="1:26" x14ac:dyDescent="0.25">
      <c r="A371" s="168"/>
      <c r="B371" s="168"/>
      <c r="C371" s="168"/>
      <c r="D371" s="198">
        <v>43305</v>
      </c>
      <c r="E371" s="168"/>
      <c r="F371" s="169">
        <v>43.305</v>
      </c>
      <c r="G371" s="168"/>
      <c r="H371" s="168"/>
      <c r="I371" s="168"/>
      <c r="J371" s="168"/>
      <c r="K371" s="1"/>
      <c r="L371" s="1"/>
      <c r="M371" s="1"/>
      <c r="N371" s="1"/>
      <c r="O371" s="1"/>
      <c r="P371" s="1"/>
      <c r="S371" s="1"/>
    </row>
    <row r="372" spans="1:26" ht="35.1" customHeight="1" x14ac:dyDescent="0.25">
      <c r="A372" s="171">
        <v>61</v>
      </c>
      <c r="B372" s="168" t="s">
        <v>167</v>
      </c>
      <c r="C372" s="173" t="s">
        <v>453</v>
      </c>
      <c r="D372" s="172" t="s">
        <v>454</v>
      </c>
      <c r="E372" s="168" t="s">
        <v>164</v>
      </c>
      <c r="F372" s="169">
        <v>115.01275</v>
      </c>
      <c r="G372" s="170"/>
      <c r="H372" s="168"/>
      <c r="I372" s="170">
        <f>ROUND(F372*(G372+H372),2)</f>
        <v>0</v>
      </c>
      <c r="J372" s="168">
        <f>ROUND(F372*(N372),2)</f>
        <v>0</v>
      </c>
      <c r="K372" s="1">
        <f>ROUND(F372*(O372),2)</f>
        <v>0</v>
      </c>
      <c r="L372" s="1"/>
      <c r="M372" s="1">
        <f>ROUND(F372*(G372+H372),2)</f>
        <v>0</v>
      </c>
      <c r="N372" s="1">
        <v>0</v>
      </c>
      <c r="O372" s="1"/>
      <c r="P372" s="167">
        <f>ROUND(F372*(R372),3)</f>
        <v>1.054</v>
      </c>
      <c r="Q372" s="175"/>
      <c r="R372" s="175">
        <v>9.1599999999999997E-3</v>
      </c>
      <c r="S372" s="167">
        <f>ROUND(F372*(X372),3)</f>
        <v>0</v>
      </c>
      <c r="X372">
        <v>0</v>
      </c>
      <c r="Z372">
        <v>0</v>
      </c>
    </row>
    <row r="373" spans="1:26" ht="12" customHeight="1" x14ac:dyDescent="0.25">
      <c r="A373" s="168"/>
      <c r="B373" s="168"/>
      <c r="C373" s="172"/>
      <c r="D373" s="172" t="s">
        <v>455</v>
      </c>
      <c r="E373" s="168"/>
      <c r="F373" s="168"/>
      <c r="G373" s="168"/>
      <c r="H373" s="168"/>
      <c r="I373" s="168"/>
      <c r="J373" s="168"/>
      <c r="K373" s="1"/>
      <c r="L373" s="1"/>
      <c r="M373" s="1"/>
      <c r="N373" s="1"/>
      <c r="O373" s="1"/>
      <c r="P373" s="1"/>
      <c r="S373" s="1"/>
    </row>
    <row r="374" spans="1:26" x14ac:dyDescent="0.25">
      <c r="A374" s="168"/>
      <c r="B374" s="168"/>
      <c r="C374" s="168"/>
      <c r="D374" s="172" t="s">
        <v>456</v>
      </c>
      <c r="E374" s="168"/>
      <c r="F374" s="169">
        <v>26.038999999999998</v>
      </c>
      <c r="G374" s="168"/>
      <c r="H374" s="168"/>
      <c r="I374" s="168"/>
      <c r="J374" s="168"/>
      <c r="K374" s="1"/>
      <c r="L374" s="1"/>
      <c r="M374" s="1"/>
      <c r="N374" s="1"/>
      <c r="O374" s="1"/>
      <c r="P374" s="1"/>
      <c r="S374" s="1"/>
    </row>
    <row r="375" spans="1:26" ht="12" customHeight="1" x14ac:dyDescent="0.25">
      <c r="A375" s="168"/>
      <c r="B375" s="168"/>
      <c r="C375" s="172"/>
      <c r="D375" s="172" t="s">
        <v>212</v>
      </c>
      <c r="E375" s="168"/>
      <c r="F375" s="168"/>
      <c r="G375" s="168"/>
      <c r="H375" s="168"/>
      <c r="I375" s="168"/>
      <c r="J375" s="168"/>
      <c r="K375" s="1"/>
      <c r="L375" s="1"/>
      <c r="M375" s="1"/>
      <c r="N375" s="1"/>
      <c r="O375" s="1"/>
      <c r="P375" s="1"/>
      <c r="S375" s="1"/>
    </row>
    <row r="376" spans="1:26" x14ac:dyDescent="0.25">
      <c r="A376" s="168"/>
      <c r="B376" s="168"/>
      <c r="C376" s="168"/>
      <c r="D376" s="172" t="s">
        <v>371</v>
      </c>
      <c r="E376" s="168"/>
      <c r="F376" s="169">
        <v>-7.11</v>
      </c>
      <c r="G376" s="168"/>
      <c r="H376" s="168"/>
      <c r="I376" s="168"/>
      <c r="J376" s="168"/>
      <c r="K376" s="1"/>
      <c r="L376" s="1"/>
      <c r="M376" s="1"/>
      <c r="N376" s="1"/>
      <c r="O376" s="1"/>
      <c r="P376" s="1"/>
      <c r="S376" s="1"/>
    </row>
    <row r="377" spans="1:26" x14ac:dyDescent="0.25">
      <c r="A377" s="168"/>
      <c r="B377" s="168"/>
      <c r="C377" s="172"/>
      <c r="D377" s="172" t="s">
        <v>372</v>
      </c>
      <c r="E377" s="168"/>
      <c r="F377" s="169">
        <v>-0.89999999999999991</v>
      </c>
      <c r="G377" s="168"/>
      <c r="H377" s="168"/>
      <c r="I377" s="168"/>
      <c r="J377" s="168"/>
      <c r="K377" s="1"/>
      <c r="L377" s="1"/>
      <c r="M377" s="1"/>
      <c r="N377" s="1"/>
      <c r="O377" s="1"/>
      <c r="P377" s="1"/>
      <c r="S377" s="1"/>
    </row>
    <row r="378" spans="1:26" ht="12" customHeight="1" x14ac:dyDescent="0.25">
      <c r="A378" s="168"/>
      <c r="B378" s="168"/>
      <c r="C378" s="172"/>
      <c r="D378" s="172" t="s">
        <v>174</v>
      </c>
      <c r="E378" s="168"/>
      <c r="F378" s="169">
        <v>18.028999999999996</v>
      </c>
      <c r="G378" s="168"/>
      <c r="H378" s="168"/>
      <c r="I378" s="168"/>
      <c r="J378" s="168"/>
      <c r="K378" s="1"/>
      <c r="L378" s="1"/>
      <c r="M378" s="1"/>
      <c r="N378" s="1"/>
      <c r="O378" s="1"/>
      <c r="P378" s="1"/>
      <c r="Q378" t="s">
        <v>175</v>
      </c>
      <c r="S378" s="1"/>
    </row>
    <row r="379" spans="1:26" ht="12" customHeight="1" x14ac:dyDescent="0.25">
      <c r="A379" s="168"/>
      <c r="B379" s="168"/>
      <c r="C379" s="172"/>
      <c r="D379" s="172" t="s">
        <v>457</v>
      </c>
      <c r="E379" s="168"/>
      <c r="F379" s="168"/>
      <c r="G379" s="168"/>
      <c r="H379" s="168"/>
      <c r="I379" s="168"/>
      <c r="J379" s="168"/>
      <c r="K379" s="1"/>
      <c r="L379" s="1"/>
      <c r="M379" s="1"/>
      <c r="N379" s="1"/>
      <c r="O379" s="1"/>
      <c r="P379" s="1"/>
      <c r="S379" s="1"/>
    </row>
    <row r="380" spans="1:26" x14ac:dyDescent="0.25">
      <c r="A380" s="168"/>
      <c r="B380" s="168"/>
      <c r="C380" s="168"/>
      <c r="D380" s="172" t="s">
        <v>458</v>
      </c>
      <c r="E380" s="168"/>
      <c r="F380" s="169">
        <v>2.5037499999999997</v>
      </c>
      <c r="G380" s="168"/>
      <c r="H380" s="168"/>
      <c r="I380" s="168"/>
      <c r="J380" s="168"/>
      <c r="K380" s="1"/>
      <c r="L380" s="1"/>
      <c r="M380" s="1"/>
      <c r="N380" s="1"/>
      <c r="O380" s="1"/>
      <c r="P380" s="1"/>
      <c r="S380" s="1"/>
    </row>
    <row r="381" spans="1:26" ht="12" customHeight="1" x14ac:dyDescent="0.25">
      <c r="A381" s="168"/>
      <c r="B381" s="168"/>
      <c r="C381" s="172"/>
      <c r="D381" s="172" t="s">
        <v>174</v>
      </c>
      <c r="E381" s="168"/>
      <c r="F381" s="169">
        <v>2.5037499999999997</v>
      </c>
      <c r="G381" s="168"/>
      <c r="H381" s="168"/>
      <c r="I381" s="168"/>
      <c r="J381" s="168"/>
      <c r="K381" s="1"/>
      <c r="L381" s="1"/>
      <c r="M381" s="1"/>
      <c r="N381" s="1"/>
      <c r="O381" s="1"/>
      <c r="P381" s="1"/>
      <c r="Q381" t="s">
        <v>175</v>
      </c>
      <c r="S381" s="1"/>
    </row>
    <row r="382" spans="1:26" ht="12" customHeight="1" x14ac:dyDescent="0.25">
      <c r="A382" s="168"/>
      <c r="B382" s="168"/>
      <c r="C382" s="172"/>
      <c r="D382" s="172" t="s">
        <v>459</v>
      </c>
      <c r="E382" s="168"/>
      <c r="F382" s="168"/>
      <c r="G382" s="168"/>
      <c r="H382" s="168"/>
      <c r="I382" s="168"/>
      <c r="J382" s="168"/>
      <c r="K382" s="1"/>
      <c r="L382" s="1"/>
      <c r="M382" s="1"/>
      <c r="N382" s="1"/>
      <c r="O382" s="1"/>
      <c r="P382" s="1"/>
      <c r="S382" s="1"/>
    </row>
    <row r="383" spans="1:26" x14ac:dyDescent="0.25">
      <c r="A383" s="168"/>
      <c r="B383" s="168"/>
      <c r="C383" s="168"/>
      <c r="D383" s="172" t="s">
        <v>460</v>
      </c>
      <c r="E383" s="168"/>
      <c r="F383" s="169">
        <v>4.6800000000000006</v>
      </c>
      <c r="G383" s="168"/>
      <c r="H383" s="168"/>
      <c r="I383" s="168"/>
      <c r="J383" s="168"/>
      <c r="K383" s="1"/>
      <c r="L383" s="1"/>
      <c r="M383" s="1"/>
      <c r="N383" s="1"/>
      <c r="O383" s="1"/>
      <c r="P383" s="1"/>
      <c r="S383" s="1"/>
    </row>
    <row r="384" spans="1:26" ht="12" customHeight="1" x14ac:dyDescent="0.25">
      <c r="A384" s="168"/>
      <c r="B384" s="168"/>
      <c r="C384" s="172"/>
      <c r="D384" s="172" t="s">
        <v>174</v>
      </c>
      <c r="E384" s="168"/>
      <c r="F384" s="169">
        <v>4.6800000000000006</v>
      </c>
      <c r="G384" s="168"/>
      <c r="H384" s="168"/>
      <c r="I384" s="168"/>
      <c r="J384" s="168"/>
      <c r="K384" s="1"/>
      <c r="L384" s="1"/>
      <c r="M384" s="1"/>
      <c r="N384" s="1"/>
      <c r="O384" s="1"/>
      <c r="P384" s="1"/>
      <c r="Q384" t="s">
        <v>175</v>
      </c>
      <c r="S384" s="1"/>
    </row>
    <row r="385" spans="1:26" ht="12" customHeight="1" x14ac:dyDescent="0.25">
      <c r="A385" s="168"/>
      <c r="B385" s="168"/>
      <c r="C385" s="172"/>
      <c r="D385" s="172" t="s">
        <v>461</v>
      </c>
      <c r="E385" s="168"/>
      <c r="F385" s="168"/>
      <c r="G385" s="168"/>
      <c r="H385" s="168"/>
      <c r="I385" s="168"/>
      <c r="J385" s="168"/>
      <c r="K385" s="1"/>
      <c r="L385" s="1"/>
      <c r="M385" s="1"/>
      <c r="N385" s="1"/>
      <c r="O385" s="1"/>
      <c r="P385" s="1"/>
      <c r="S385" s="1"/>
    </row>
    <row r="386" spans="1:26" ht="24" customHeight="1" x14ac:dyDescent="0.25">
      <c r="A386" s="168"/>
      <c r="B386" s="168"/>
      <c r="C386" s="168"/>
      <c r="D386" s="172" t="s">
        <v>462</v>
      </c>
      <c r="E386" s="168"/>
      <c r="F386" s="169">
        <v>89.8</v>
      </c>
      <c r="G386" s="168"/>
      <c r="H386" s="168"/>
      <c r="I386" s="168"/>
      <c r="J386" s="168"/>
      <c r="K386" s="1"/>
      <c r="L386" s="1"/>
      <c r="M386" s="1"/>
      <c r="N386" s="1"/>
      <c r="O386" s="1"/>
      <c r="P386" s="1"/>
      <c r="S386" s="1"/>
    </row>
    <row r="387" spans="1:26" ht="12" customHeight="1" x14ac:dyDescent="0.25">
      <c r="A387" s="168"/>
      <c r="B387" s="168"/>
      <c r="C387" s="172"/>
      <c r="D387" s="172" t="s">
        <v>174</v>
      </c>
      <c r="E387" s="168"/>
      <c r="F387" s="169">
        <v>89.8</v>
      </c>
      <c r="G387" s="168"/>
      <c r="H387" s="168"/>
      <c r="I387" s="168"/>
      <c r="J387" s="168"/>
      <c r="K387" s="1"/>
      <c r="L387" s="1"/>
      <c r="M387" s="1"/>
      <c r="N387" s="1"/>
      <c r="O387" s="1"/>
      <c r="P387" s="1"/>
      <c r="Q387" t="s">
        <v>175</v>
      </c>
      <c r="S387" s="1"/>
    </row>
    <row r="388" spans="1:26" ht="35.1" customHeight="1" x14ac:dyDescent="0.25">
      <c r="A388" s="171">
        <v>62</v>
      </c>
      <c r="B388" s="168" t="s">
        <v>167</v>
      </c>
      <c r="C388" s="173" t="s">
        <v>463</v>
      </c>
      <c r="D388" s="172" t="s">
        <v>464</v>
      </c>
      <c r="E388" s="168" t="s">
        <v>164</v>
      </c>
      <c r="F388" s="169">
        <v>13.647500000000001</v>
      </c>
      <c r="G388" s="170"/>
      <c r="H388" s="168"/>
      <c r="I388" s="170">
        <f>ROUND(F388*(G388+H388),2)</f>
        <v>0</v>
      </c>
      <c r="J388" s="168">
        <f>ROUND(F388*(N388),2)</f>
        <v>0</v>
      </c>
      <c r="K388" s="1">
        <f>ROUND(F388*(O388),2)</f>
        <v>0</v>
      </c>
      <c r="L388" s="1"/>
      <c r="M388" s="1">
        <f>ROUND(F388*(G388+H388),2)</f>
        <v>0</v>
      </c>
      <c r="N388" s="1">
        <v>0</v>
      </c>
      <c r="O388" s="1"/>
      <c r="P388" s="167">
        <f>ROUND(F388*(R388),3)</f>
        <v>0.14000000000000001</v>
      </c>
      <c r="Q388" s="175"/>
      <c r="R388" s="175">
        <v>1.026E-2</v>
      </c>
      <c r="S388" s="167">
        <f>ROUND(F388*(X388),3)</f>
        <v>0</v>
      </c>
      <c r="X388">
        <v>0</v>
      </c>
      <c r="Z388">
        <v>0</v>
      </c>
    </row>
    <row r="389" spans="1:26" ht="12" customHeight="1" x14ac:dyDescent="0.25">
      <c r="A389" s="168"/>
      <c r="B389" s="168"/>
      <c r="C389" s="172"/>
      <c r="D389" s="172" t="s">
        <v>465</v>
      </c>
      <c r="E389" s="168"/>
      <c r="F389" s="168"/>
      <c r="G389" s="168"/>
      <c r="H389" s="168"/>
      <c r="I389" s="168"/>
      <c r="J389" s="168"/>
      <c r="K389" s="1"/>
      <c r="L389" s="1"/>
      <c r="M389" s="1"/>
      <c r="N389" s="1"/>
      <c r="O389" s="1"/>
      <c r="P389" s="1"/>
      <c r="S389" s="1"/>
    </row>
    <row r="390" spans="1:26" x14ac:dyDescent="0.25">
      <c r="A390" s="168"/>
      <c r="B390" s="168"/>
      <c r="C390" s="168"/>
      <c r="D390" s="172" t="s">
        <v>466</v>
      </c>
      <c r="E390" s="168"/>
      <c r="F390" s="169">
        <v>13.647500000000001</v>
      </c>
      <c r="G390" s="168"/>
      <c r="H390" s="168"/>
      <c r="I390" s="168"/>
      <c r="J390" s="168"/>
      <c r="K390" s="1"/>
      <c r="L390" s="1"/>
      <c r="M390" s="1"/>
      <c r="N390" s="1"/>
      <c r="O390" s="1"/>
      <c r="P390" s="1"/>
      <c r="S390" s="1"/>
    </row>
    <row r="391" spans="1:26" ht="35.1" customHeight="1" x14ac:dyDescent="0.25">
      <c r="A391" s="171">
        <v>63</v>
      </c>
      <c r="B391" s="168" t="s">
        <v>167</v>
      </c>
      <c r="C391" s="173" t="s">
        <v>467</v>
      </c>
      <c r="D391" s="172" t="s">
        <v>468</v>
      </c>
      <c r="E391" s="168" t="s">
        <v>164</v>
      </c>
      <c r="F391" s="169">
        <v>132.42750000000001</v>
      </c>
      <c r="G391" s="170"/>
      <c r="H391" s="168"/>
      <c r="I391" s="170">
        <f>ROUND(F391*(G391+H391),2)</f>
        <v>0</v>
      </c>
      <c r="J391" s="168">
        <f>ROUND(F391*(N391),2)</f>
        <v>0</v>
      </c>
      <c r="K391" s="1">
        <f>ROUND(F391*(O391),2)</f>
        <v>0</v>
      </c>
      <c r="L391" s="1"/>
      <c r="M391" s="1">
        <f>ROUND(F391*(G391+H391),2)</f>
        <v>0</v>
      </c>
      <c r="N391" s="1">
        <v>0</v>
      </c>
      <c r="O391" s="1"/>
      <c r="P391" s="167">
        <f>ROUND(F391*(R391),3)</f>
        <v>1.4379999999999999</v>
      </c>
      <c r="Q391" s="175"/>
      <c r="R391" s="175">
        <v>1.086E-2</v>
      </c>
      <c r="S391" s="167">
        <f>ROUND(F391*(X391),3)</f>
        <v>0</v>
      </c>
      <c r="X391">
        <v>0</v>
      </c>
      <c r="Z391">
        <v>0</v>
      </c>
    </row>
    <row r="392" spans="1:26" ht="12" customHeight="1" x14ac:dyDescent="0.25">
      <c r="A392" s="168"/>
      <c r="B392" s="168"/>
      <c r="C392" s="172"/>
      <c r="D392" s="172" t="s">
        <v>469</v>
      </c>
      <c r="E392" s="168"/>
      <c r="F392" s="168"/>
      <c r="G392" s="168"/>
      <c r="H392" s="168"/>
      <c r="I392" s="168"/>
      <c r="J392" s="168"/>
      <c r="K392" s="1"/>
      <c r="L392" s="1"/>
      <c r="M392" s="1"/>
      <c r="N392" s="1"/>
      <c r="O392" s="1"/>
      <c r="P392" s="1"/>
      <c r="S392" s="1"/>
    </row>
    <row r="393" spans="1:26" x14ac:dyDescent="0.25">
      <c r="A393" s="168"/>
      <c r="B393" s="168"/>
      <c r="C393" s="168"/>
      <c r="D393" s="172" t="s">
        <v>470</v>
      </c>
      <c r="E393" s="168"/>
      <c r="F393" s="169">
        <v>27.325999999999997</v>
      </c>
      <c r="G393" s="168"/>
      <c r="H393" s="168"/>
      <c r="I393" s="168"/>
      <c r="J393" s="168"/>
      <c r="K393" s="1"/>
      <c r="L393" s="1"/>
      <c r="M393" s="1"/>
      <c r="N393" s="1"/>
      <c r="O393" s="1"/>
      <c r="P393" s="1"/>
      <c r="S393" s="1"/>
    </row>
    <row r="394" spans="1:26" ht="12" customHeight="1" x14ac:dyDescent="0.25">
      <c r="A394" s="168"/>
      <c r="B394" s="168"/>
      <c r="C394" s="172"/>
      <c r="D394" s="172" t="s">
        <v>212</v>
      </c>
      <c r="E394" s="168"/>
      <c r="F394" s="168"/>
      <c r="G394" s="168"/>
      <c r="H394" s="168"/>
      <c r="I394" s="168"/>
      <c r="J394" s="168"/>
      <c r="K394" s="1"/>
      <c r="L394" s="1"/>
      <c r="M394" s="1"/>
      <c r="N394" s="1"/>
      <c r="O394" s="1"/>
      <c r="P394" s="1"/>
      <c r="S394" s="1"/>
    </row>
    <row r="395" spans="1:26" x14ac:dyDescent="0.25">
      <c r="A395" s="168"/>
      <c r="B395" s="168"/>
      <c r="C395" s="168"/>
      <c r="D395" s="172" t="s">
        <v>409</v>
      </c>
      <c r="E395" s="168"/>
      <c r="F395" s="169">
        <v>-4.54</v>
      </c>
      <c r="G395" s="168"/>
      <c r="H395" s="168"/>
      <c r="I395" s="168"/>
      <c r="J395" s="168"/>
      <c r="K395" s="1"/>
      <c r="L395" s="1"/>
      <c r="M395" s="1"/>
      <c r="N395" s="1"/>
      <c r="O395" s="1"/>
      <c r="P395" s="1"/>
      <c r="S395" s="1"/>
    </row>
    <row r="396" spans="1:26" ht="12" customHeight="1" x14ac:dyDescent="0.25">
      <c r="A396" s="168"/>
      <c r="B396" s="168"/>
      <c r="C396" s="172"/>
      <c r="D396" s="172" t="s">
        <v>174</v>
      </c>
      <c r="E396" s="168"/>
      <c r="F396" s="169">
        <v>22.785999999999998</v>
      </c>
      <c r="G396" s="168"/>
      <c r="H396" s="168"/>
      <c r="I396" s="168"/>
      <c r="J396" s="168"/>
      <c r="K396" s="1"/>
      <c r="L396" s="1"/>
      <c r="M396" s="1"/>
      <c r="N396" s="1"/>
      <c r="O396" s="1"/>
      <c r="P396" s="1"/>
      <c r="Q396" t="s">
        <v>175</v>
      </c>
      <c r="S396" s="1"/>
    </row>
    <row r="397" spans="1:26" ht="12" customHeight="1" x14ac:dyDescent="0.25">
      <c r="A397" s="168"/>
      <c r="B397" s="168"/>
      <c r="C397" s="172"/>
      <c r="D397" s="172" t="s">
        <v>471</v>
      </c>
      <c r="E397" s="168"/>
      <c r="F397" s="168"/>
      <c r="G397" s="168"/>
      <c r="H397" s="168"/>
      <c r="I397" s="168"/>
      <c r="J397" s="168"/>
      <c r="K397" s="1"/>
      <c r="L397" s="1"/>
      <c r="M397" s="1"/>
      <c r="N397" s="1"/>
      <c r="O397" s="1"/>
      <c r="P397" s="1"/>
      <c r="S397" s="1"/>
    </row>
    <row r="398" spans="1:26" x14ac:dyDescent="0.25">
      <c r="A398" s="168"/>
      <c r="B398" s="168"/>
      <c r="C398" s="168"/>
      <c r="D398" s="172" t="s">
        <v>472</v>
      </c>
      <c r="E398" s="168"/>
      <c r="F398" s="169">
        <v>26.922999999999998</v>
      </c>
      <c r="G398" s="168"/>
      <c r="H398" s="168"/>
      <c r="I398" s="168"/>
      <c r="J398" s="168"/>
      <c r="K398" s="1"/>
      <c r="L398" s="1"/>
      <c r="M398" s="1"/>
      <c r="N398" s="1"/>
      <c r="O398" s="1"/>
      <c r="P398" s="1"/>
      <c r="S398" s="1"/>
    </row>
    <row r="399" spans="1:26" ht="12" customHeight="1" x14ac:dyDescent="0.25">
      <c r="A399" s="168"/>
      <c r="B399" s="168"/>
      <c r="C399" s="172"/>
      <c r="D399" s="172" t="s">
        <v>212</v>
      </c>
      <c r="E399" s="168"/>
      <c r="F399" s="168"/>
      <c r="G399" s="168"/>
      <c r="H399" s="168"/>
      <c r="I399" s="168"/>
      <c r="J399" s="168"/>
      <c r="K399" s="1"/>
      <c r="L399" s="1"/>
      <c r="M399" s="1"/>
      <c r="N399" s="1"/>
      <c r="O399" s="1"/>
      <c r="P399" s="1"/>
      <c r="S399" s="1"/>
    </row>
    <row r="400" spans="1:26" x14ac:dyDescent="0.25">
      <c r="A400" s="168"/>
      <c r="B400" s="168"/>
      <c r="C400" s="168"/>
      <c r="D400" s="172" t="s">
        <v>414</v>
      </c>
      <c r="E400" s="168"/>
      <c r="F400" s="169">
        <v>-1.905</v>
      </c>
      <c r="G400" s="168"/>
      <c r="H400" s="168"/>
      <c r="I400" s="168"/>
      <c r="J400" s="168"/>
      <c r="K400" s="1"/>
      <c r="L400" s="1"/>
      <c r="M400" s="1"/>
      <c r="N400" s="1"/>
      <c r="O400" s="1"/>
      <c r="P400" s="1"/>
      <c r="S400" s="1"/>
    </row>
    <row r="401" spans="1:19" x14ac:dyDescent="0.25">
      <c r="A401" s="168"/>
      <c r="B401" s="168"/>
      <c r="C401" s="172"/>
      <c r="D401" s="172" t="s">
        <v>353</v>
      </c>
      <c r="E401" s="168"/>
      <c r="F401" s="169">
        <v>-3.1779999999999999</v>
      </c>
      <c r="G401" s="168"/>
      <c r="H401" s="168"/>
      <c r="I401" s="168"/>
      <c r="J401" s="168"/>
      <c r="K401" s="1"/>
      <c r="L401" s="1"/>
      <c r="M401" s="1"/>
      <c r="N401" s="1"/>
      <c r="O401" s="1"/>
      <c r="P401" s="1"/>
      <c r="S401" s="1"/>
    </row>
    <row r="402" spans="1:19" x14ac:dyDescent="0.25">
      <c r="A402" s="168"/>
      <c r="B402" s="168"/>
      <c r="C402" s="172"/>
      <c r="D402" s="172" t="s">
        <v>367</v>
      </c>
      <c r="E402" s="168"/>
      <c r="F402" s="169">
        <v>-0.36</v>
      </c>
      <c r="G402" s="168"/>
      <c r="H402" s="168"/>
      <c r="I402" s="168"/>
      <c r="J402" s="168"/>
      <c r="K402" s="1"/>
      <c r="L402" s="1"/>
      <c r="M402" s="1"/>
      <c r="N402" s="1"/>
      <c r="O402" s="1"/>
      <c r="P402" s="1"/>
      <c r="S402" s="1"/>
    </row>
    <row r="403" spans="1:19" ht="12" customHeight="1" x14ac:dyDescent="0.25">
      <c r="A403" s="168"/>
      <c r="B403" s="168"/>
      <c r="C403" s="172"/>
      <c r="D403" s="172" t="s">
        <v>174</v>
      </c>
      <c r="E403" s="168"/>
      <c r="F403" s="169">
        <v>21.479999999999997</v>
      </c>
      <c r="G403" s="168"/>
      <c r="H403" s="168"/>
      <c r="I403" s="168"/>
      <c r="J403" s="168"/>
      <c r="K403" s="1"/>
      <c r="L403" s="1"/>
      <c r="M403" s="1"/>
      <c r="N403" s="1"/>
      <c r="O403" s="1"/>
      <c r="P403" s="1"/>
      <c r="Q403" t="s">
        <v>175</v>
      </c>
      <c r="S403" s="1"/>
    </row>
    <row r="404" spans="1:19" ht="12" customHeight="1" x14ac:dyDescent="0.25">
      <c r="A404" s="168"/>
      <c r="B404" s="168"/>
      <c r="C404" s="172"/>
      <c r="D404" s="172" t="s">
        <v>473</v>
      </c>
      <c r="E404" s="168"/>
      <c r="F404" s="168"/>
      <c r="G404" s="168"/>
      <c r="H404" s="168"/>
      <c r="I404" s="168"/>
      <c r="J404" s="168"/>
      <c r="K404" s="1"/>
      <c r="L404" s="1"/>
      <c r="M404" s="1"/>
      <c r="N404" s="1"/>
      <c r="O404" s="1"/>
      <c r="P404" s="1"/>
      <c r="S404" s="1"/>
    </row>
    <row r="405" spans="1:19" x14ac:dyDescent="0.25">
      <c r="A405" s="168"/>
      <c r="B405" s="168"/>
      <c r="C405" s="168"/>
      <c r="D405" s="172" t="s">
        <v>474</v>
      </c>
      <c r="E405" s="168"/>
      <c r="F405" s="169">
        <v>47.086000000000013</v>
      </c>
      <c r="G405" s="168"/>
      <c r="H405" s="168"/>
      <c r="I405" s="168"/>
      <c r="J405" s="168"/>
      <c r="K405" s="1"/>
      <c r="L405" s="1"/>
      <c r="M405" s="1"/>
      <c r="N405" s="1"/>
      <c r="O405" s="1"/>
      <c r="P405" s="1"/>
      <c r="S405" s="1"/>
    </row>
    <row r="406" spans="1:19" ht="12" customHeight="1" x14ac:dyDescent="0.25">
      <c r="A406" s="168"/>
      <c r="B406" s="168"/>
      <c r="C406" s="172"/>
      <c r="D406" s="172" t="s">
        <v>212</v>
      </c>
      <c r="E406" s="168"/>
      <c r="F406" s="168"/>
      <c r="G406" s="168"/>
      <c r="H406" s="168"/>
      <c r="I406" s="168"/>
      <c r="J406" s="168"/>
      <c r="K406" s="1"/>
      <c r="L406" s="1"/>
      <c r="M406" s="1"/>
      <c r="N406" s="1"/>
      <c r="O406" s="1"/>
      <c r="P406" s="1"/>
      <c r="S406" s="1"/>
    </row>
    <row r="407" spans="1:19" x14ac:dyDescent="0.25">
      <c r="A407" s="168"/>
      <c r="B407" s="168"/>
      <c r="C407" s="168"/>
      <c r="D407" s="172" t="s">
        <v>475</v>
      </c>
      <c r="E407" s="168"/>
      <c r="F407" s="169">
        <v>-4.1100000000000003</v>
      </c>
      <c r="G407" s="168"/>
      <c r="H407" s="168"/>
      <c r="I407" s="168"/>
      <c r="J407" s="168"/>
      <c r="K407" s="1"/>
      <c r="L407" s="1"/>
      <c r="M407" s="1"/>
      <c r="N407" s="1"/>
      <c r="O407" s="1"/>
      <c r="P407" s="1"/>
      <c r="S407" s="1"/>
    </row>
    <row r="408" spans="1:19" x14ac:dyDescent="0.25">
      <c r="A408" s="168"/>
      <c r="B408" s="168"/>
      <c r="C408" s="172"/>
      <c r="D408" s="172" t="s">
        <v>383</v>
      </c>
      <c r="E408" s="168"/>
      <c r="F408" s="169">
        <v>-0.72</v>
      </c>
      <c r="G408" s="168"/>
      <c r="H408" s="168"/>
      <c r="I408" s="168"/>
      <c r="J408" s="168"/>
      <c r="K408" s="1"/>
      <c r="L408" s="1"/>
      <c r="M408" s="1"/>
      <c r="N408" s="1"/>
      <c r="O408" s="1"/>
      <c r="P408" s="1"/>
      <c r="S408" s="1"/>
    </row>
    <row r="409" spans="1:19" x14ac:dyDescent="0.25">
      <c r="A409" s="168"/>
      <c r="B409" s="168"/>
      <c r="C409" s="172"/>
      <c r="D409" s="172" t="s">
        <v>389</v>
      </c>
      <c r="E409" s="168"/>
      <c r="F409" s="169">
        <v>-0.82200000000000006</v>
      </c>
      <c r="G409" s="168"/>
      <c r="H409" s="168"/>
      <c r="I409" s="168"/>
      <c r="J409" s="168"/>
      <c r="K409" s="1"/>
      <c r="L409" s="1"/>
      <c r="M409" s="1"/>
      <c r="N409" s="1"/>
      <c r="O409" s="1"/>
      <c r="P409" s="1"/>
      <c r="Q409" t="s">
        <v>113</v>
      </c>
      <c r="S409" s="1"/>
    </row>
    <row r="410" spans="1:19" ht="12" customHeight="1" x14ac:dyDescent="0.25">
      <c r="A410" s="168"/>
      <c r="B410" s="168"/>
      <c r="C410" s="172"/>
      <c r="D410" s="172" t="s">
        <v>174</v>
      </c>
      <c r="E410" s="168"/>
      <c r="F410" s="169">
        <v>41.434000000000012</v>
      </c>
      <c r="G410" s="168"/>
      <c r="H410" s="168"/>
      <c r="I410" s="168"/>
      <c r="J410" s="168"/>
      <c r="K410" s="1"/>
      <c r="L410" s="1"/>
      <c r="M410" s="1"/>
      <c r="N410" s="1"/>
      <c r="O410" s="1"/>
      <c r="P410" s="1"/>
      <c r="Q410" t="s">
        <v>175</v>
      </c>
      <c r="S410" s="1"/>
    </row>
    <row r="411" spans="1:19" ht="12" customHeight="1" x14ac:dyDescent="0.25">
      <c r="A411" s="168"/>
      <c r="B411" s="168"/>
      <c r="C411" s="172"/>
      <c r="D411" s="172" t="s">
        <v>476</v>
      </c>
      <c r="E411" s="168"/>
      <c r="F411" s="168"/>
      <c r="G411" s="168"/>
      <c r="H411" s="168"/>
      <c r="I411" s="168"/>
      <c r="J411" s="168"/>
      <c r="K411" s="1"/>
      <c r="L411" s="1"/>
      <c r="M411" s="1"/>
      <c r="N411" s="1"/>
      <c r="O411" s="1"/>
      <c r="P411" s="1"/>
      <c r="S411" s="1"/>
    </row>
    <row r="412" spans="1:19" x14ac:dyDescent="0.25">
      <c r="A412" s="168"/>
      <c r="B412" s="168"/>
      <c r="C412" s="168"/>
      <c r="D412" s="172" t="s">
        <v>477</v>
      </c>
      <c r="E412" s="168"/>
      <c r="F412" s="169">
        <v>46.579000000000008</v>
      </c>
      <c r="G412" s="168"/>
      <c r="H412" s="168"/>
      <c r="I412" s="168"/>
      <c r="J412" s="168"/>
      <c r="K412" s="1"/>
      <c r="L412" s="1"/>
      <c r="M412" s="1"/>
      <c r="N412" s="1"/>
      <c r="O412" s="1"/>
      <c r="P412" s="1"/>
      <c r="S412" s="1"/>
    </row>
    <row r="413" spans="1:19" ht="12" customHeight="1" x14ac:dyDescent="0.25">
      <c r="A413" s="168"/>
      <c r="B413" s="168"/>
      <c r="C413" s="172"/>
      <c r="D413" s="172" t="s">
        <v>212</v>
      </c>
      <c r="E413" s="168"/>
      <c r="F413" s="168"/>
      <c r="G413" s="168"/>
      <c r="H413" s="168"/>
      <c r="I413" s="168"/>
      <c r="J413" s="168"/>
      <c r="K413" s="1"/>
      <c r="L413" s="1"/>
      <c r="M413" s="1"/>
      <c r="N413" s="1"/>
      <c r="O413" s="1"/>
      <c r="P413" s="1"/>
      <c r="S413" s="1"/>
    </row>
    <row r="414" spans="1:19" x14ac:dyDescent="0.25">
      <c r="A414" s="168"/>
      <c r="B414" s="168"/>
      <c r="C414" s="168"/>
      <c r="D414" s="172" t="s">
        <v>394</v>
      </c>
      <c r="E414" s="168"/>
      <c r="F414" s="169">
        <v>-1.3619999999999999</v>
      </c>
      <c r="G414" s="168"/>
      <c r="H414" s="168"/>
      <c r="I414" s="168"/>
      <c r="J414" s="168"/>
      <c r="K414" s="1"/>
      <c r="L414" s="1"/>
      <c r="M414" s="1"/>
      <c r="N414" s="1"/>
      <c r="O414" s="1"/>
      <c r="P414" s="1"/>
      <c r="S414" s="1"/>
    </row>
    <row r="415" spans="1:19" x14ac:dyDescent="0.25">
      <c r="A415" s="168"/>
      <c r="B415" s="168"/>
      <c r="C415" s="172"/>
      <c r="D415" s="172" t="s">
        <v>398</v>
      </c>
      <c r="E415" s="168"/>
      <c r="F415" s="169">
        <v>-4.0860000000000003</v>
      </c>
      <c r="G415" s="168"/>
      <c r="H415" s="168"/>
      <c r="I415" s="168"/>
      <c r="J415" s="168"/>
      <c r="K415" s="1"/>
      <c r="L415" s="1"/>
      <c r="M415" s="1"/>
      <c r="N415" s="1"/>
      <c r="O415" s="1"/>
      <c r="P415" s="1"/>
      <c r="S415" s="1"/>
    </row>
    <row r="416" spans="1:19" x14ac:dyDescent="0.25">
      <c r="A416" s="168"/>
      <c r="B416" s="168"/>
      <c r="C416" s="172"/>
      <c r="D416" s="172" t="s">
        <v>402</v>
      </c>
      <c r="E416" s="168"/>
      <c r="F416" s="169">
        <v>-2.27</v>
      </c>
      <c r="G416" s="168"/>
      <c r="H416" s="168"/>
      <c r="I416" s="168"/>
      <c r="J416" s="168"/>
      <c r="K416" s="1"/>
      <c r="L416" s="1"/>
      <c r="M416" s="1"/>
      <c r="N416" s="1"/>
      <c r="O416" s="1"/>
      <c r="P416" s="1"/>
      <c r="S416" s="1"/>
    </row>
    <row r="417" spans="1:26" x14ac:dyDescent="0.25">
      <c r="A417" s="168"/>
      <c r="B417" s="168"/>
      <c r="C417" s="172"/>
      <c r="D417" s="172" t="s">
        <v>408</v>
      </c>
      <c r="E417" s="168"/>
      <c r="F417" s="169">
        <v>-6.3559999999999999</v>
      </c>
      <c r="G417" s="168"/>
      <c r="H417" s="168"/>
      <c r="I417" s="168"/>
      <c r="J417" s="168"/>
      <c r="K417" s="1"/>
      <c r="L417" s="1"/>
      <c r="M417" s="1"/>
      <c r="N417" s="1"/>
      <c r="O417" s="1"/>
      <c r="P417" s="1"/>
      <c r="S417" s="1"/>
    </row>
    <row r="418" spans="1:26" ht="12" customHeight="1" x14ac:dyDescent="0.25">
      <c r="A418" s="168"/>
      <c r="B418" s="168"/>
      <c r="C418" s="172"/>
      <c r="D418" s="172" t="s">
        <v>174</v>
      </c>
      <c r="E418" s="168"/>
      <c r="F418" s="169">
        <v>32.50500000000001</v>
      </c>
      <c r="G418" s="168"/>
      <c r="H418" s="168"/>
      <c r="I418" s="168"/>
      <c r="J418" s="168"/>
      <c r="K418" s="1"/>
      <c r="L418" s="1"/>
      <c r="M418" s="1"/>
      <c r="N418" s="1"/>
      <c r="O418" s="1"/>
      <c r="P418" s="1"/>
      <c r="Q418" t="s">
        <v>175</v>
      </c>
      <c r="S418" s="1"/>
    </row>
    <row r="419" spans="1:26" ht="12" customHeight="1" x14ac:dyDescent="0.25">
      <c r="A419" s="168"/>
      <c r="B419" s="168"/>
      <c r="C419" s="172"/>
      <c r="D419" s="172" t="s">
        <v>457</v>
      </c>
      <c r="E419" s="168"/>
      <c r="F419" s="168"/>
      <c r="G419" s="168"/>
      <c r="H419" s="168"/>
      <c r="I419" s="168"/>
      <c r="J419" s="168"/>
      <c r="K419" s="1"/>
      <c r="L419" s="1"/>
      <c r="M419" s="1"/>
      <c r="N419" s="1"/>
      <c r="O419" s="1"/>
      <c r="P419" s="1"/>
      <c r="S419" s="1"/>
    </row>
    <row r="420" spans="1:26" ht="24" customHeight="1" x14ac:dyDescent="0.25">
      <c r="A420" s="168"/>
      <c r="B420" s="168"/>
      <c r="C420" s="168"/>
      <c r="D420" s="172" t="s">
        <v>478</v>
      </c>
      <c r="E420" s="168"/>
      <c r="F420" s="169">
        <v>14.2225</v>
      </c>
      <c r="G420" s="168"/>
      <c r="H420" s="168"/>
      <c r="I420" s="168"/>
      <c r="J420" s="168"/>
      <c r="K420" s="1"/>
      <c r="L420" s="1"/>
      <c r="M420" s="1"/>
      <c r="N420" s="1"/>
      <c r="O420" s="1"/>
      <c r="P420" s="1"/>
      <c r="S420" s="1"/>
    </row>
    <row r="421" spans="1:26" ht="12" customHeight="1" x14ac:dyDescent="0.25">
      <c r="A421" s="168"/>
      <c r="B421" s="168"/>
      <c r="C421" s="172"/>
      <c r="D421" s="172" t="s">
        <v>174</v>
      </c>
      <c r="E421" s="168"/>
      <c r="F421" s="169">
        <v>14.2225</v>
      </c>
      <c r="G421" s="168"/>
      <c r="H421" s="168"/>
      <c r="I421" s="168"/>
      <c r="J421" s="168"/>
      <c r="K421" s="1"/>
      <c r="L421" s="1"/>
      <c r="M421" s="1"/>
      <c r="N421" s="1"/>
      <c r="O421" s="1"/>
      <c r="P421" s="1"/>
      <c r="Q421" t="s">
        <v>175</v>
      </c>
      <c r="S421" s="1"/>
    </row>
    <row r="422" spans="1:26" ht="35.1" customHeight="1" x14ac:dyDescent="0.25">
      <c r="A422" s="171">
        <v>64</v>
      </c>
      <c r="B422" s="168" t="s">
        <v>167</v>
      </c>
      <c r="C422" s="173" t="s">
        <v>479</v>
      </c>
      <c r="D422" s="172" t="s">
        <v>480</v>
      </c>
      <c r="E422" s="168" t="s">
        <v>164</v>
      </c>
      <c r="F422" s="169">
        <v>15.537000000000004</v>
      </c>
      <c r="G422" s="170"/>
      <c r="H422" s="168"/>
      <c r="I422" s="170">
        <f>ROUND(F422*(G422+H422),2)</f>
        <v>0</v>
      </c>
      <c r="J422" s="168">
        <f>ROUND(F422*(N422),2)</f>
        <v>0</v>
      </c>
      <c r="K422" s="1">
        <f>ROUND(F422*(O422),2)</f>
        <v>0</v>
      </c>
      <c r="L422" s="1"/>
      <c r="M422" s="1">
        <f>ROUND(F422*(G422+H422),2)</f>
        <v>0</v>
      </c>
      <c r="N422" s="1">
        <v>0</v>
      </c>
      <c r="O422" s="1"/>
      <c r="P422" s="167">
        <f>ROUND(F422*(R422),3)</f>
        <v>0.13100000000000001</v>
      </c>
      <c r="Q422" s="175"/>
      <c r="R422" s="175">
        <v>8.3999999999999995E-3</v>
      </c>
      <c r="S422" s="167">
        <f>ROUND(F422*(X422),3)</f>
        <v>0</v>
      </c>
      <c r="X422">
        <v>0</v>
      </c>
      <c r="Z422">
        <v>0</v>
      </c>
    </row>
    <row r="423" spans="1:26" x14ac:dyDescent="0.25">
      <c r="A423" s="168"/>
      <c r="B423" s="168"/>
      <c r="C423" s="172"/>
      <c r="D423" s="172" t="s">
        <v>481</v>
      </c>
      <c r="E423" s="168"/>
      <c r="F423" s="169">
        <v>3.3240000000000003</v>
      </c>
      <c r="G423" s="168"/>
      <c r="H423" s="168"/>
      <c r="I423" s="168"/>
      <c r="J423" s="168"/>
      <c r="K423" s="1"/>
      <c r="L423" s="1"/>
      <c r="M423" s="1"/>
      <c r="N423" s="1"/>
      <c r="O423" s="1"/>
      <c r="P423" s="1"/>
      <c r="S423" s="1"/>
    </row>
    <row r="424" spans="1:26" x14ac:dyDescent="0.25">
      <c r="A424" s="168"/>
      <c r="B424" s="168"/>
      <c r="C424" s="172"/>
      <c r="D424" s="172" t="s">
        <v>482</v>
      </c>
      <c r="E424" s="168"/>
      <c r="F424" s="169">
        <v>0.80800000000000005</v>
      </c>
      <c r="G424" s="168"/>
      <c r="H424" s="168"/>
      <c r="I424" s="168"/>
      <c r="J424" s="168"/>
      <c r="K424" s="1"/>
      <c r="L424" s="1"/>
      <c r="M424" s="1"/>
      <c r="N424" s="1"/>
      <c r="O424" s="1"/>
      <c r="P424" s="1"/>
      <c r="S424" s="1"/>
    </row>
    <row r="425" spans="1:26" x14ac:dyDescent="0.25">
      <c r="A425" s="168"/>
      <c r="B425" s="168"/>
      <c r="C425" s="172"/>
      <c r="D425" s="172" t="s">
        <v>483</v>
      </c>
      <c r="E425" s="168"/>
      <c r="F425" s="169">
        <v>1.1879999999999999</v>
      </c>
      <c r="G425" s="168"/>
      <c r="H425" s="168"/>
      <c r="I425" s="168"/>
      <c r="J425" s="168"/>
      <c r="K425" s="1"/>
      <c r="L425" s="1"/>
      <c r="M425" s="1"/>
      <c r="N425" s="1"/>
      <c r="O425" s="1"/>
      <c r="P425" s="1"/>
      <c r="S425" s="1"/>
    </row>
    <row r="426" spans="1:26" x14ac:dyDescent="0.25">
      <c r="A426" s="168"/>
      <c r="B426" s="168"/>
      <c r="C426" s="172"/>
      <c r="D426" s="172" t="s">
        <v>484</v>
      </c>
      <c r="E426" s="168"/>
      <c r="F426" s="169">
        <v>0.36</v>
      </c>
      <c r="G426" s="168"/>
      <c r="H426" s="168"/>
      <c r="I426" s="168"/>
      <c r="J426" s="168"/>
      <c r="K426" s="1"/>
      <c r="L426" s="1"/>
      <c r="M426" s="1"/>
      <c r="N426" s="1"/>
      <c r="O426" s="1"/>
      <c r="P426" s="1"/>
      <c r="S426" s="1"/>
    </row>
    <row r="427" spans="1:26" x14ac:dyDescent="0.25">
      <c r="A427" s="168"/>
      <c r="B427" s="168"/>
      <c r="C427" s="172"/>
      <c r="D427" s="172" t="s">
        <v>485</v>
      </c>
      <c r="E427" s="168"/>
      <c r="F427" s="169">
        <v>2.7090000000000001</v>
      </c>
      <c r="G427" s="168"/>
      <c r="H427" s="168"/>
      <c r="I427" s="168"/>
      <c r="J427" s="168"/>
      <c r="K427" s="1"/>
      <c r="L427" s="1"/>
      <c r="M427" s="1"/>
      <c r="N427" s="1"/>
      <c r="O427" s="1"/>
      <c r="P427" s="1"/>
      <c r="S427" s="1"/>
    </row>
    <row r="428" spans="1:26" x14ac:dyDescent="0.25">
      <c r="A428" s="168"/>
      <c r="B428" s="168"/>
      <c r="C428" s="172"/>
      <c r="D428" s="172" t="s">
        <v>486</v>
      </c>
      <c r="E428" s="168"/>
      <c r="F428" s="169">
        <v>0.54</v>
      </c>
      <c r="G428" s="168"/>
      <c r="H428" s="168"/>
      <c r="I428" s="168"/>
      <c r="J428" s="168"/>
      <c r="K428" s="1"/>
      <c r="L428" s="1"/>
      <c r="M428" s="1"/>
      <c r="N428" s="1"/>
      <c r="O428" s="1"/>
      <c r="P428" s="1"/>
      <c r="S428" s="1"/>
    </row>
    <row r="429" spans="1:26" x14ac:dyDescent="0.25">
      <c r="A429" s="168"/>
      <c r="B429" s="168"/>
      <c r="C429" s="172"/>
      <c r="D429" s="172" t="s">
        <v>487</v>
      </c>
      <c r="E429" s="168"/>
      <c r="F429" s="169">
        <v>1.6960000000000002</v>
      </c>
      <c r="G429" s="168"/>
      <c r="H429" s="168"/>
      <c r="I429" s="168"/>
      <c r="J429" s="168"/>
      <c r="K429" s="1"/>
      <c r="L429" s="1"/>
      <c r="M429" s="1"/>
      <c r="N429" s="1"/>
      <c r="O429" s="1"/>
      <c r="P429" s="1"/>
      <c r="S429" s="1"/>
    </row>
    <row r="430" spans="1:26" x14ac:dyDescent="0.25">
      <c r="A430" s="168"/>
      <c r="B430" s="168"/>
      <c r="C430" s="172"/>
      <c r="D430" s="172" t="s">
        <v>488</v>
      </c>
      <c r="E430" s="168"/>
      <c r="F430" s="169">
        <v>0.48</v>
      </c>
      <c r="G430" s="168"/>
      <c r="H430" s="168"/>
      <c r="I430" s="168"/>
      <c r="J430" s="168"/>
      <c r="K430" s="1"/>
      <c r="L430" s="1"/>
      <c r="M430" s="1"/>
      <c r="N430" s="1"/>
      <c r="O430" s="1"/>
      <c r="P430" s="1"/>
      <c r="S430" s="1"/>
    </row>
    <row r="431" spans="1:26" x14ac:dyDescent="0.25">
      <c r="A431" s="168"/>
      <c r="B431" s="168"/>
      <c r="C431" s="172"/>
      <c r="D431" s="172" t="s">
        <v>489</v>
      </c>
      <c r="E431" s="168"/>
      <c r="F431" s="169">
        <v>0.66800000000000015</v>
      </c>
      <c r="G431" s="168"/>
      <c r="H431" s="168"/>
      <c r="I431" s="168"/>
      <c r="J431" s="168"/>
      <c r="K431" s="1"/>
      <c r="L431" s="1"/>
      <c r="M431" s="1"/>
      <c r="N431" s="1"/>
      <c r="O431" s="1"/>
      <c r="P431" s="1"/>
      <c r="S431" s="1"/>
    </row>
    <row r="432" spans="1:26" x14ac:dyDescent="0.25">
      <c r="A432" s="168"/>
      <c r="B432" s="168"/>
      <c r="C432" s="172"/>
      <c r="D432" s="172" t="s">
        <v>490</v>
      </c>
      <c r="E432" s="168"/>
      <c r="F432" s="169">
        <v>1.0280000000000002</v>
      </c>
      <c r="G432" s="168"/>
      <c r="H432" s="168"/>
      <c r="I432" s="168"/>
      <c r="J432" s="168"/>
      <c r="K432" s="1"/>
      <c r="L432" s="1"/>
      <c r="M432" s="1"/>
      <c r="N432" s="1"/>
      <c r="O432" s="1"/>
      <c r="P432" s="1"/>
      <c r="S432" s="1"/>
    </row>
    <row r="433" spans="1:26" x14ac:dyDescent="0.25">
      <c r="A433" s="168"/>
      <c r="B433" s="168"/>
      <c r="C433" s="172"/>
      <c r="D433" s="172" t="s">
        <v>491</v>
      </c>
      <c r="E433" s="168"/>
      <c r="F433" s="169">
        <v>1.268</v>
      </c>
      <c r="G433" s="168"/>
      <c r="H433" s="168"/>
      <c r="I433" s="168"/>
      <c r="J433" s="168"/>
      <c r="K433" s="1"/>
      <c r="L433" s="1"/>
      <c r="M433" s="1"/>
      <c r="N433" s="1"/>
      <c r="O433" s="1"/>
      <c r="P433" s="1"/>
      <c r="S433" s="1"/>
    </row>
    <row r="434" spans="1:26" x14ac:dyDescent="0.25">
      <c r="A434" s="168"/>
      <c r="B434" s="168"/>
      <c r="C434" s="172"/>
      <c r="D434" s="172" t="s">
        <v>492</v>
      </c>
      <c r="E434" s="168"/>
      <c r="F434" s="169">
        <v>1.468</v>
      </c>
      <c r="G434" s="168"/>
      <c r="H434" s="168"/>
      <c r="I434" s="168"/>
      <c r="J434" s="168"/>
      <c r="K434" s="1"/>
      <c r="L434" s="1"/>
      <c r="M434" s="1"/>
      <c r="N434" s="1"/>
      <c r="O434" s="1"/>
      <c r="P434" s="1"/>
      <c r="S434" s="1"/>
    </row>
    <row r="435" spans="1:26" ht="24.95" customHeight="1" x14ac:dyDescent="0.25">
      <c r="A435" s="171">
        <v>65</v>
      </c>
      <c r="B435" s="168" t="s">
        <v>167</v>
      </c>
      <c r="C435" s="173" t="s">
        <v>493</v>
      </c>
      <c r="D435" s="172" t="s">
        <v>494</v>
      </c>
      <c r="E435" s="168" t="s">
        <v>164</v>
      </c>
      <c r="F435" s="169">
        <v>184.31250000000003</v>
      </c>
      <c r="G435" s="170"/>
      <c r="H435" s="168"/>
      <c r="I435" s="170">
        <f>ROUND(F435*(G435+H435),2)</f>
        <v>0</v>
      </c>
      <c r="J435" s="168">
        <f>ROUND(F435*(N435),2)</f>
        <v>0</v>
      </c>
      <c r="K435" s="1">
        <f>ROUND(F435*(O435),2)</f>
        <v>0</v>
      </c>
      <c r="L435" s="1"/>
      <c r="M435" s="1">
        <f>ROUND(F435*(G435+H435),2)</f>
        <v>0</v>
      </c>
      <c r="N435" s="1">
        <v>0</v>
      </c>
      <c r="O435" s="1"/>
      <c r="P435" s="167">
        <f>ROUND(F435*(R435),3)</f>
        <v>18.442</v>
      </c>
      <c r="Q435" s="175"/>
      <c r="R435" s="175">
        <v>0.1000588</v>
      </c>
      <c r="S435" s="167">
        <f>ROUND(F435*(X435),3)</f>
        <v>0</v>
      </c>
      <c r="X435">
        <v>0</v>
      </c>
      <c r="Z435">
        <v>0</v>
      </c>
    </row>
    <row r="436" spans="1:26" ht="24" customHeight="1" x14ac:dyDescent="0.25">
      <c r="A436" s="168"/>
      <c r="B436" s="168"/>
      <c r="C436" s="172"/>
      <c r="D436" s="172" t="s">
        <v>495</v>
      </c>
      <c r="E436" s="168"/>
      <c r="F436" s="169">
        <v>184.31250000000003</v>
      </c>
      <c r="G436" s="168"/>
      <c r="H436" s="168"/>
      <c r="I436" s="168"/>
      <c r="J436" s="168"/>
      <c r="K436" s="1"/>
      <c r="L436" s="1"/>
      <c r="M436" s="1"/>
      <c r="N436" s="1"/>
      <c r="O436" s="1"/>
      <c r="P436" s="1"/>
      <c r="S436" s="1"/>
    </row>
    <row r="437" spans="1:26" x14ac:dyDescent="0.25">
      <c r="A437" s="156"/>
      <c r="B437" s="156"/>
      <c r="C437" s="156"/>
      <c r="D437" s="174" t="s">
        <v>69</v>
      </c>
      <c r="E437" s="156"/>
      <c r="F437" s="156"/>
      <c r="G437" s="159">
        <f>ROUND((SUM(L204:L436))/1,2)</f>
        <v>0</v>
      </c>
      <c r="H437" s="159">
        <f>ROUND((SUM(M204:M436))/1,2)</f>
        <v>0</v>
      </c>
      <c r="I437" s="159">
        <f>ROUND((SUM(I204:I436))/1,2)</f>
        <v>0</v>
      </c>
      <c r="J437" s="156"/>
      <c r="K437" s="156"/>
      <c r="L437" s="156">
        <f>ROUND((SUM(L204:L436))/1,2)</f>
        <v>0</v>
      </c>
      <c r="M437" s="156">
        <f>ROUND((SUM(M204:M436))/1,2)</f>
        <v>0</v>
      </c>
      <c r="N437" s="156"/>
      <c r="O437" s="156"/>
      <c r="P437" s="176">
        <f>ROUND((SUM(P204:P436))/1,2)</f>
        <v>178.61</v>
      </c>
      <c r="Q437" s="153"/>
      <c r="R437" s="153"/>
      <c r="S437" s="176">
        <f>ROUND((SUM(S204:S436))/1,2)</f>
        <v>0</v>
      </c>
      <c r="T437" s="153"/>
      <c r="U437" s="153"/>
      <c r="V437" s="153"/>
      <c r="W437" s="153"/>
      <c r="X437" s="153"/>
      <c r="Y437" s="153"/>
      <c r="Z437" s="153"/>
    </row>
    <row r="438" spans="1:26" x14ac:dyDescent="0.25">
      <c r="A438" s="1"/>
      <c r="B438" s="1"/>
      <c r="C438" s="1"/>
      <c r="D438" s="199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S438" s="1"/>
    </row>
    <row r="439" spans="1:26" x14ac:dyDescent="0.25">
      <c r="A439" s="156"/>
      <c r="B439" s="156"/>
      <c r="C439" s="156"/>
      <c r="D439" s="174" t="s">
        <v>70</v>
      </c>
      <c r="E439" s="156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3"/>
      <c r="R439" s="153"/>
      <c r="S439" s="156"/>
      <c r="T439" s="153"/>
      <c r="U439" s="153"/>
      <c r="V439" s="153"/>
      <c r="W439" s="153"/>
      <c r="X439" s="153"/>
      <c r="Y439" s="153"/>
      <c r="Z439" s="153"/>
    </row>
    <row r="440" spans="1:26" ht="24.95" customHeight="1" x14ac:dyDescent="0.25">
      <c r="A440" s="171">
        <v>66</v>
      </c>
      <c r="B440" s="168" t="s">
        <v>496</v>
      </c>
      <c r="C440" s="173" t="s">
        <v>497</v>
      </c>
      <c r="D440" s="172" t="s">
        <v>498</v>
      </c>
      <c r="E440" s="168" t="s">
        <v>164</v>
      </c>
      <c r="F440" s="169">
        <v>114.24000000000001</v>
      </c>
      <c r="G440" s="170"/>
      <c r="H440" s="168"/>
      <c r="I440" s="170">
        <f>ROUND(F440*(G440+H440),2)</f>
        <v>0</v>
      </c>
      <c r="J440" s="168">
        <f>ROUND(F440*(N440),2)</f>
        <v>0</v>
      </c>
      <c r="K440" s="1">
        <f>ROUND(F440*(O440),2)</f>
        <v>0</v>
      </c>
      <c r="L440" s="1"/>
      <c r="M440" s="1">
        <f>ROUND(F440*(G440+H440),2)</f>
        <v>0</v>
      </c>
      <c r="N440" s="1">
        <v>0</v>
      </c>
      <c r="O440" s="1"/>
      <c r="P440" s="167">
        <f>ROUND(F440*(R440),3)</f>
        <v>0</v>
      </c>
      <c r="Q440" s="175"/>
      <c r="R440" s="175">
        <v>1.6E-7</v>
      </c>
      <c r="S440" s="167">
        <f>ROUND(F440*(X440),3)</f>
        <v>0</v>
      </c>
      <c r="X440">
        <v>0</v>
      </c>
      <c r="Z440">
        <v>0</v>
      </c>
    </row>
    <row r="441" spans="1:26" ht="23.25" x14ac:dyDescent="0.25">
      <c r="A441" s="168"/>
      <c r="B441" s="168"/>
      <c r="C441" s="172"/>
      <c r="D441" s="172" t="s">
        <v>499</v>
      </c>
      <c r="E441" s="168"/>
      <c r="F441" s="169">
        <v>114.24000000000001</v>
      </c>
      <c r="G441" s="168"/>
      <c r="H441" s="168"/>
      <c r="I441" s="168"/>
      <c r="J441" s="168"/>
      <c r="K441" s="1"/>
      <c r="L441" s="1"/>
      <c r="M441" s="1"/>
      <c r="N441" s="1"/>
      <c r="O441" s="1"/>
      <c r="P441" s="1"/>
      <c r="S441" s="1"/>
    </row>
    <row r="442" spans="1:26" ht="23.25" x14ac:dyDescent="0.25">
      <c r="A442" s="171">
        <v>67</v>
      </c>
      <c r="B442" s="168" t="s">
        <v>496</v>
      </c>
      <c r="C442" s="173" t="s">
        <v>500</v>
      </c>
      <c r="D442" s="172" t="s">
        <v>501</v>
      </c>
      <c r="E442" s="168" t="s">
        <v>164</v>
      </c>
      <c r="F442" s="169">
        <v>114.24</v>
      </c>
      <c r="G442" s="170"/>
      <c r="H442" s="168"/>
      <c r="I442" s="170">
        <f>ROUND(F442*(G442+H442),2)</f>
        <v>0</v>
      </c>
      <c r="J442" s="168">
        <f>ROUND(F442*(N442),2)</f>
        <v>0</v>
      </c>
      <c r="K442" s="1">
        <f>ROUND(F442*(O442),2)</f>
        <v>0</v>
      </c>
      <c r="L442" s="1"/>
      <c r="M442" s="1">
        <f>ROUND(F442*(G442+H442),2)</f>
        <v>0</v>
      </c>
      <c r="N442" s="1">
        <v>0</v>
      </c>
      <c r="O442" s="1"/>
      <c r="P442" s="167">
        <f>ROUND(F442*(R442),3)</f>
        <v>1.92</v>
      </c>
      <c r="Q442" s="175"/>
      <c r="R442" s="175">
        <v>1.6807012999999999E-2</v>
      </c>
      <c r="S442" s="167">
        <f>ROUND(F442*(X442),3)</f>
        <v>0</v>
      </c>
      <c r="X442">
        <v>0</v>
      </c>
      <c r="Z442">
        <v>0</v>
      </c>
    </row>
    <row r="443" spans="1:26" ht="24.95" customHeight="1" x14ac:dyDescent="0.25">
      <c r="A443" s="171">
        <v>68</v>
      </c>
      <c r="B443" s="168" t="s">
        <v>502</v>
      </c>
      <c r="C443" s="173" t="s">
        <v>503</v>
      </c>
      <c r="D443" s="172" t="s">
        <v>504</v>
      </c>
      <c r="E443" s="168" t="s">
        <v>164</v>
      </c>
      <c r="F443" s="169">
        <v>114.24</v>
      </c>
      <c r="G443" s="170"/>
      <c r="H443" s="168"/>
      <c r="I443" s="170">
        <f>ROUND(F443*(G443+H443),2)</f>
        <v>0</v>
      </c>
      <c r="J443" s="168">
        <f>ROUND(F443*(N443),2)</f>
        <v>0</v>
      </c>
      <c r="K443" s="1">
        <f>ROUND(F443*(O443),2)</f>
        <v>0</v>
      </c>
      <c r="L443" s="1"/>
      <c r="M443" s="1">
        <f>ROUND(F443*(G443+H443),2)</f>
        <v>0</v>
      </c>
      <c r="N443" s="1">
        <v>0</v>
      </c>
      <c r="O443" s="1"/>
      <c r="P443" s="167">
        <f>ROUND(F443*(R443),3)</f>
        <v>0</v>
      </c>
      <c r="Q443" s="175"/>
      <c r="R443" s="175">
        <v>0</v>
      </c>
      <c r="S443" s="167">
        <f>ROUND(F443*(X443),3)</f>
        <v>0</v>
      </c>
      <c r="X443">
        <v>0</v>
      </c>
      <c r="Z443">
        <v>0</v>
      </c>
    </row>
    <row r="444" spans="1:26" ht="24.95" customHeight="1" x14ac:dyDescent="0.25">
      <c r="A444" s="171">
        <v>69</v>
      </c>
      <c r="B444" s="168" t="s">
        <v>496</v>
      </c>
      <c r="C444" s="173" t="s">
        <v>505</v>
      </c>
      <c r="D444" s="172" t="s">
        <v>506</v>
      </c>
      <c r="E444" s="168" t="s">
        <v>164</v>
      </c>
      <c r="F444" s="169">
        <v>114.24</v>
      </c>
      <c r="G444" s="170"/>
      <c r="H444" s="168"/>
      <c r="I444" s="170">
        <f>ROUND(F444*(G444+H444),2)</f>
        <v>0</v>
      </c>
      <c r="J444" s="168">
        <f>ROUND(F444*(N444),2)</f>
        <v>0</v>
      </c>
      <c r="K444" s="1">
        <f>ROUND(F444*(O444),2)</f>
        <v>0</v>
      </c>
      <c r="L444" s="1"/>
      <c r="M444" s="1">
        <f>ROUND(F444*(G444+H444),2)</f>
        <v>0</v>
      </c>
      <c r="N444" s="1">
        <v>0</v>
      </c>
      <c r="O444" s="1"/>
      <c r="P444" s="167">
        <f>ROUND(F444*(R444),3)</f>
        <v>6.0000000000000001E-3</v>
      </c>
      <c r="Q444" s="175"/>
      <c r="R444" s="175">
        <v>5.4945000000000003E-5</v>
      </c>
      <c r="S444" s="167">
        <f>ROUND(F444*(X444),3)</f>
        <v>0</v>
      </c>
      <c r="X444">
        <v>0</v>
      </c>
      <c r="Z444">
        <v>0</v>
      </c>
    </row>
    <row r="445" spans="1:26" ht="24.95" customHeight="1" x14ac:dyDescent="0.25">
      <c r="A445" s="171">
        <v>70</v>
      </c>
      <c r="B445" s="168" t="s">
        <v>496</v>
      </c>
      <c r="C445" s="173" t="s">
        <v>507</v>
      </c>
      <c r="D445" s="172" t="s">
        <v>508</v>
      </c>
      <c r="E445" s="168" t="s">
        <v>164</v>
      </c>
      <c r="F445" s="169">
        <v>155.66000000000003</v>
      </c>
      <c r="G445" s="170"/>
      <c r="H445" s="168"/>
      <c r="I445" s="170">
        <f>ROUND(F445*(G445+H445),2)</f>
        <v>0</v>
      </c>
      <c r="J445" s="168">
        <f>ROUND(F445*(N445),2)</f>
        <v>0</v>
      </c>
      <c r="K445" s="1">
        <f>ROUND(F445*(O445),2)</f>
        <v>0</v>
      </c>
      <c r="L445" s="1"/>
      <c r="M445" s="1">
        <f>ROUND(F445*(G445+H445),2)</f>
        <v>0</v>
      </c>
      <c r="N445" s="1">
        <v>0</v>
      </c>
      <c r="O445" s="1"/>
      <c r="P445" s="167">
        <f>ROUND(F445*(R445),3)</f>
        <v>6.569</v>
      </c>
      <c r="Q445" s="175"/>
      <c r="R445" s="175">
        <v>4.2198630000000001E-2</v>
      </c>
      <c r="S445" s="167">
        <f>ROUND(F445*(X445),3)</f>
        <v>0</v>
      </c>
      <c r="X445">
        <v>0</v>
      </c>
      <c r="Z445">
        <v>0</v>
      </c>
    </row>
    <row r="446" spans="1:26" ht="12" customHeight="1" x14ac:dyDescent="0.25">
      <c r="A446" s="168"/>
      <c r="B446" s="168"/>
      <c r="C446" s="172"/>
      <c r="D446" s="172" t="s">
        <v>509</v>
      </c>
      <c r="E446" s="168"/>
      <c r="F446" s="168"/>
      <c r="G446" s="168"/>
      <c r="H446" s="168"/>
      <c r="I446" s="168"/>
      <c r="J446" s="168"/>
      <c r="K446" s="1"/>
      <c r="L446" s="1"/>
      <c r="M446" s="1"/>
      <c r="N446" s="1"/>
      <c r="O446" s="1"/>
      <c r="P446" s="1"/>
      <c r="S446" s="1"/>
    </row>
    <row r="447" spans="1:26" ht="24" customHeight="1" x14ac:dyDescent="0.25">
      <c r="A447" s="168"/>
      <c r="B447" s="168"/>
      <c r="C447" s="168"/>
      <c r="D447" s="172" t="s">
        <v>510</v>
      </c>
      <c r="E447" s="168"/>
      <c r="F447" s="169">
        <v>155.66000000000003</v>
      </c>
      <c r="G447" s="168"/>
      <c r="H447" s="168"/>
      <c r="I447" s="168"/>
      <c r="J447" s="168"/>
      <c r="K447" s="1"/>
      <c r="L447" s="1"/>
      <c r="M447" s="1"/>
      <c r="N447" s="1"/>
      <c r="O447" s="1"/>
      <c r="P447" s="1"/>
      <c r="S447" s="1"/>
    </row>
    <row r="448" spans="1:26" ht="35.1" customHeight="1" x14ac:dyDescent="0.25">
      <c r="A448" s="171">
        <v>71</v>
      </c>
      <c r="B448" s="168" t="s">
        <v>167</v>
      </c>
      <c r="C448" s="173" t="s">
        <v>511</v>
      </c>
      <c r="D448" s="172" t="s">
        <v>512</v>
      </c>
      <c r="E448" s="168" t="s">
        <v>280</v>
      </c>
      <c r="F448" s="169">
        <v>7.0500000000000007</v>
      </c>
      <c r="G448" s="170"/>
      <c r="H448" s="168"/>
      <c r="I448" s="170">
        <f>ROUND(F448*(G448+H448),2)</f>
        <v>0</v>
      </c>
      <c r="J448" s="168">
        <f>ROUND(F448*(N448),2)</f>
        <v>0</v>
      </c>
      <c r="K448" s="1">
        <f>ROUND(F448*(O448),2)</f>
        <v>0</v>
      </c>
      <c r="L448" s="1"/>
      <c r="M448" s="1">
        <f>ROUND(F448*(G448+H448),2)</f>
        <v>0</v>
      </c>
      <c r="N448" s="1">
        <v>0</v>
      </c>
      <c r="O448" s="1"/>
      <c r="P448" s="167">
        <f>ROUND(F448*(R448),3)</f>
        <v>3.0000000000000001E-3</v>
      </c>
      <c r="Q448" s="175"/>
      <c r="R448" s="175">
        <v>4.8999999999999998E-4</v>
      </c>
      <c r="S448" s="167">
        <f>ROUND(F448*(X448),3)</f>
        <v>0</v>
      </c>
      <c r="X448">
        <v>0</v>
      </c>
      <c r="Z448">
        <v>0</v>
      </c>
    </row>
    <row r="449" spans="1:26" x14ac:dyDescent="0.25">
      <c r="A449" s="168"/>
      <c r="B449" s="168"/>
      <c r="C449" s="172"/>
      <c r="D449" s="172" t="s">
        <v>513</v>
      </c>
      <c r="E449" s="168"/>
      <c r="F449" s="169">
        <v>7.0500000000000007</v>
      </c>
      <c r="G449" s="168"/>
      <c r="H449" s="168"/>
      <c r="I449" s="168"/>
      <c r="J449" s="168"/>
      <c r="K449" s="1"/>
      <c r="L449" s="1"/>
      <c r="M449" s="1"/>
      <c r="N449" s="1"/>
      <c r="O449" s="1"/>
      <c r="P449" s="1"/>
      <c r="S449" s="1"/>
    </row>
    <row r="450" spans="1:26" ht="35.1" customHeight="1" x14ac:dyDescent="0.25">
      <c r="A450" s="171">
        <v>72</v>
      </c>
      <c r="B450" s="168" t="s">
        <v>167</v>
      </c>
      <c r="C450" s="173" t="s">
        <v>514</v>
      </c>
      <c r="D450" s="172" t="s">
        <v>515</v>
      </c>
      <c r="E450" s="168" t="s">
        <v>280</v>
      </c>
      <c r="F450" s="169">
        <v>56.6</v>
      </c>
      <c r="G450" s="170"/>
      <c r="H450" s="168"/>
      <c r="I450" s="170">
        <f>ROUND(F450*(G450+H450),2)</f>
        <v>0</v>
      </c>
      <c r="J450" s="168">
        <f>ROUND(F450*(N450),2)</f>
        <v>0</v>
      </c>
      <c r="K450" s="1">
        <f>ROUND(F450*(O450),2)</f>
        <v>0</v>
      </c>
      <c r="L450" s="1"/>
      <c r="M450" s="1">
        <f>ROUND(F450*(G450+H450),2)</f>
        <v>0</v>
      </c>
      <c r="N450" s="1">
        <v>0</v>
      </c>
      <c r="O450" s="1"/>
      <c r="P450" s="167">
        <f>ROUND(F450*(R450),3)</f>
        <v>6.2E-2</v>
      </c>
      <c r="Q450" s="175"/>
      <c r="R450" s="175">
        <v>1.09E-3</v>
      </c>
      <c r="S450" s="167">
        <f>ROUND(F450*(X450),3)</f>
        <v>0</v>
      </c>
      <c r="X450">
        <v>0</v>
      </c>
      <c r="Z450">
        <v>0</v>
      </c>
    </row>
    <row r="451" spans="1:26" x14ac:dyDescent="0.25">
      <c r="A451" s="168"/>
      <c r="B451" s="168"/>
      <c r="C451" s="172"/>
      <c r="D451" s="172" t="s">
        <v>516</v>
      </c>
      <c r="E451" s="168"/>
      <c r="F451" s="169">
        <v>56.6</v>
      </c>
      <c r="G451" s="168"/>
      <c r="H451" s="168"/>
      <c r="I451" s="168"/>
      <c r="J451" s="168"/>
      <c r="K451" s="1"/>
      <c r="L451" s="1"/>
      <c r="M451" s="1"/>
      <c r="N451" s="1"/>
      <c r="O451" s="1"/>
      <c r="P451" s="1"/>
      <c r="S451" s="1"/>
    </row>
    <row r="452" spans="1:26" ht="35.1" customHeight="1" x14ac:dyDescent="0.25">
      <c r="A452" s="171">
        <v>73</v>
      </c>
      <c r="B452" s="168" t="s">
        <v>167</v>
      </c>
      <c r="C452" s="173" t="s">
        <v>517</v>
      </c>
      <c r="D452" s="172" t="s">
        <v>518</v>
      </c>
      <c r="E452" s="168" t="s">
        <v>280</v>
      </c>
      <c r="F452" s="169">
        <v>77.280000000000015</v>
      </c>
      <c r="G452" s="170"/>
      <c r="H452" s="168"/>
      <c r="I452" s="170">
        <f>ROUND(F452*(G452+H452),2)</f>
        <v>0</v>
      </c>
      <c r="J452" s="168">
        <f>ROUND(F452*(N452),2)</f>
        <v>0</v>
      </c>
      <c r="K452" s="1">
        <f>ROUND(F452*(O452),2)</f>
        <v>0</v>
      </c>
      <c r="L452" s="1"/>
      <c r="M452" s="1">
        <f>ROUND(F452*(G452+H452),2)</f>
        <v>0</v>
      </c>
      <c r="N452" s="1">
        <v>0</v>
      </c>
      <c r="O452" s="1"/>
      <c r="P452" s="167">
        <f>ROUND(F452*(R452),3)</f>
        <v>6.7000000000000004E-2</v>
      </c>
      <c r="Q452" s="175"/>
      <c r="R452" s="175">
        <v>8.7000000000000001E-4</v>
      </c>
      <c r="S452" s="167">
        <f>ROUND(F452*(X452),3)</f>
        <v>0</v>
      </c>
      <c r="X452">
        <v>0</v>
      </c>
      <c r="Z452">
        <v>0</v>
      </c>
    </row>
    <row r="453" spans="1:26" x14ac:dyDescent="0.25">
      <c r="A453" s="168"/>
      <c r="B453" s="168"/>
      <c r="C453" s="172"/>
      <c r="D453" s="172" t="s">
        <v>418</v>
      </c>
      <c r="E453" s="168"/>
      <c r="F453" s="169">
        <v>16.62</v>
      </c>
      <c r="G453" s="168"/>
      <c r="H453" s="168"/>
      <c r="I453" s="168"/>
      <c r="J453" s="168"/>
      <c r="K453" s="1"/>
      <c r="L453" s="1"/>
      <c r="M453" s="1"/>
      <c r="N453" s="1"/>
      <c r="O453" s="1"/>
      <c r="P453" s="1"/>
      <c r="Q453" t="s">
        <v>519</v>
      </c>
      <c r="S453" s="1"/>
    </row>
    <row r="454" spans="1:26" x14ac:dyDescent="0.25">
      <c r="A454" s="168"/>
      <c r="B454" s="168"/>
      <c r="C454" s="172"/>
      <c r="D454" s="172" t="s">
        <v>520</v>
      </c>
      <c r="E454" s="168"/>
      <c r="F454" s="169">
        <v>4.04</v>
      </c>
      <c r="G454" s="168"/>
      <c r="H454" s="168"/>
      <c r="I454" s="168"/>
      <c r="J454" s="168"/>
      <c r="K454" s="1"/>
      <c r="L454" s="1"/>
      <c r="M454" s="1"/>
      <c r="N454" s="1"/>
      <c r="O454" s="1"/>
      <c r="P454" s="1"/>
      <c r="Q454" t="s">
        <v>519</v>
      </c>
      <c r="S454" s="1"/>
    </row>
    <row r="455" spans="1:26" x14ac:dyDescent="0.25">
      <c r="A455" s="168"/>
      <c r="B455" s="168"/>
      <c r="C455" s="172"/>
      <c r="D455" s="172" t="s">
        <v>521</v>
      </c>
      <c r="E455" s="168"/>
      <c r="F455" s="169">
        <v>5.9399999999999995</v>
      </c>
      <c r="G455" s="168"/>
      <c r="H455" s="168"/>
      <c r="I455" s="168"/>
      <c r="J455" s="168"/>
      <c r="K455" s="1"/>
      <c r="L455" s="1"/>
      <c r="M455" s="1"/>
      <c r="N455" s="1"/>
      <c r="O455" s="1"/>
      <c r="P455" s="1"/>
      <c r="Q455" t="s">
        <v>519</v>
      </c>
      <c r="S455" s="1"/>
    </row>
    <row r="456" spans="1:26" x14ac:dyDescent="0.25">
      <c r="A456" s="168"/>
      <c r="B456" s="168"/>
      <c r="C456" s="172"/>
      <c r="D456" s="172" t="s">
        <v>522</v>
      </c>
      <c r="E456" s="168"/>
      <c r="F456" s="169">
        <v>1.7999999999999998</v>
      </c>
      <c r="G456" s="168"/>
      <c r="H456" s="168"/>
      <c r="I456" s="168"/>
      <c r="J456" s="168"/>
      <c r="K456" s="1"/>
      <c r="L456" s="1"/>
      <c r="M456" s="1"/>
      <c r="N456" s="1"/>
      <c r="O456" s="1"/>
      <c r="P456" s="1"/>
      <c r="Q456" t="s">
        <v>519</v>
      </c>
      <c r="S456" s="1"/>
    </row>
    <row r="457" spans="1:26" x14ac:dyDescent="0.25">
      <c r="A457" s="168"/>
      <c r="B457" s="168"/>
      <c r="C457" s="172"/>
      <c r="D457" s="172" t="s">
        <v>523</v>
      </c>
      <c r="E457" s="168"/>
      <c r="F457" s="169">
        <v>7.74</v>
      </c>
      <c r="G457" s="168"/>
      <c r="H457" s="168"/>
      <c r="I457" s="168"/>
      <c r="J457" s="168"/>
      <c r="K457" s="1"/>
      <c r="L457" s="1"/>
      <c r="M457" s="1"/>
      <c r="N457" s="1"/>
      <c r="O457" s="1"/>
      <c r="P457" s="1"/>
      <c r="Q457" t="s">
        <v>519</v>
      </c>
      <c r="S457" s="1"/>
    </row>
    <row r="458" spans="1:26" x14ac:dyDescent="0.25">
      <c r="A458" s="168"/>
      <c r="B458" s="168"/>
      <c r="C458" s="172"/>
      <c r="D458" s="172" t="s">
        <v>524</v>
      </c>
      <c r="E458" s="168"/>
      <c r="F458" s="169">
        <v>2.7</v>
      </c>
      <c r="G458" s="168"/>
      <c r="H458" s="168"/>
      <c r="I458" s="168"/>
      <c r="J458" s="168"/>
      <c r="K458" s="1"/>
      <c r="L458" s="1"/>
      <c r="M458" s="1"/>
      <c r="N458" s="1"/>
      <c r="O458" s="1"/>
      <c r="P458" s="1"/>
      <c r="Q458" t="s">
        <v>519</v>
      </c>
      <c r="S458" s="1"/>
    </row>
    <row r="459" spans="1:26" x14ac:dyDescent="0.25">
      <c r="A459" s="168"/>
      <c r="B459" s="168"/>
      <c r="C459" s="172"/>
      <c r="D459" s="172" t="s">
        <v>423</v>
      </c>
      <c r="E459" s="168"/>
      <c r="F459" s="169">
        <v>8.48</v>
      </c>
      <c r="G459" s="168"/>
      <c r="H459" s="168"/>
      <c r="I459" s="168"/>
      <c r="J459" s="168"/>
      <c r="K459" s="1"/>
      <c r="L459" s="1"/>
      <c r="M459" s="1"/>
      <c r="N459" s="1"/>
      <c r="O459" s="1"/>
      <c r="P459" s="1"/>
      <c r="Q459" t="s">
        <v>519</v>
      </c>
      <c r="S459" s="1"/>
    </row>
    <row r="460" spans="1:26" x14ac:dyDescent="0.25">
      <c r="A460" s="168"/>
      <c r="B460" s="168"/>
      <c r="C460" s="172"/>
      <c r="D460" s="172" t="s">
        <v>525</v>
      </c>
      <c r="E460" s="168"/>
      <c r="F460" s="169">
        <v>2.4</v>
      </c>
      <c r="G460" s="168"/>
      <c r="H460" s="168"/>
      <c r="I460" s="168"/>
      <c r="J460" s="168"/>
      <c r="K460" s="1"/>
      <c r="L460" s="1"/>
      <c r="M460" s="1"/>
      <c r="N460" s="1"/>
      <c r="O460" s="1"/>
      <c r="P460" s="1"/>
      <c r="Q460" t="s">
        <v>519</v>
      </c>
      <c r="S460" s="1"/>
    </row>
    <row r="461" spans="1:26" x14ac:dyDescent="0.25">
      <c r="A461" s="168"/>
      <c r="B461" s="168"/>
      <c r="C461" s="172"/>
      <c r="D461" s="172" t="s">
        <v>526</v>
      </c>
      <c r="E461" s="168"/>
      <c r="F461" s="169">
        <v>8.74</v>
      </c>
      <c r="G461" s="168"/>
      <c r="H461" s="168"/>
      <c r="I461" s="168"/>
      <c r="J461" s="168"/>
      <c r="K461" s="1"/>
      <c r="L461" s="1"/>
      <c r="M461" s="1"/>
      <c r="N461" s="1"/>
      <c r="O461" s="1"/>
      <c r="P461" s="1"/>
      <c r="Q461" t="s">
        <v>519</v>
      </c>
      <c r="S461" s="1"/>
    </row>
    <row r="462" spans="1:26" x14ac:dyDescent="0.25">
      <c r="A462" s="168"/>
      <c r="B462" s="168"/>
      <c r="C462" s="172"/>
      <c r="D462" s="172" t="s">
        <v>527</v>
      </c>
      <c r="E462" s="168"/>
      <c r="F462" s="169">
        <v>5.1400000000000006</v>
      </c>
      <c r="G462" s="168"/>
      <c r="H462" s="168"/>
      <c r="I462" s="168"/>
      <c r="J462" s="168"/>
      <c r="K462" s="1"/>
      <c r="L462" s="1"/>
      <c r="M462" s="1"/>
      <c r="N462" s="1"/>
      <c r="O462" s="1"/>
      <c r="P462" s="1"/>
      <c r="Q462" t="s">
        <v>519</v>
      </c>
      <c r="S462" s="1"/>
    </row>
    <row r="463" spans="1:26" x14ac:dyDescent="0.25">
      <c r="A463" s="168"/>
      <c r="B463" s="168"/>
      <c r="C463" s="172"/>
      <c r="D463" s="172" t="s">
        <v>528</v>
      </c>
      <c r="E463" s="168"/>
      <c r="F463" s="169">
        <v>6.34</v>
      </c>
      <c r="G463" s="168"/>
      <c r="H463" s="168"/>
      <c r="I463" s="168"/>
      <c r="J463" s="168"/>
      <c r="K463" s="1"/>
      <c r="L463" s="1"/>
      <c r="M463" s="1"/>
      <c r="N463" s="1"/>
      <c r="O463" s="1"/>
      <c r="P463" s="1"/>
      <c r="Q463" t="s">
        <v>519</v>
      </c>
      <c r="S463" s="1"/>
    </row>
    <row r="464" spans="1:26" x14ac:dyDescent="0.25">
      <c r="A464" s="168"/>
      <c r="B464" s="168"/>
      <c r="C464" s="172"/>
      <c r="D464" s="172" t="s">
        <v>529</v>
      </c>
      <c r="E464" s="168"/>
      <c r="F464" s="169">
        <v>7.34</v>
      </c>
      <c r="G464" s="168"/>
      <c r="H464" s="168"/>
      <c r="I464" s="168"/>
      <c r="J464" s="168"/>
      <c r="K464" s="1"/>
      <c r="L464" s="1"/>
      <c r="M464" s="1"/>
      <c r="N464" s="1"/>
      <c r="O464" s="1"/>
      <c r="P464" s="1"/>
      <c r="Q464" t="s">
        <v>519</v>
      </c>
      <c r="S464" s="1"/>
    </row>
    <row r="465" spans="1:26" ht="24.95" customHeight="1" x14ac:dyDescent="0.25">
      <c r="A465" s="171">
        <v>74</v>
      </c>
      <c r="B465" s="168" t="s">
        <v>167</v>
      </c>
      <c r="C465" s="173" t="s">
        <v>530</v>
      </c>
      <c r="D465" s="172" t="s">
        <v>531</v>
      </c>
      <c r="E465" s="168" t="s">
        <v>280</v>
      </c>
      <c r="F465" s="169">
        <v>119.88000000000001</v>
      </c>
      <c r="G465" s="170"/>
      <c r="H465" s="168"/>
      <c r="I465" s="170">
        <f>ROUND(F465*(G465+H465),2)</f>
        <v>0</v>
      </c>
      <c r="J465" s="168">
        <f>ROUND(F465*(N465),2)</f>
        <v>0</v>
      </c>
      <c r="K465" s="1">
        <f>ROUND(F465*(O465),2)</f>
        <v>0</v>
      </c>
      <c r="L465" s="1"/>
      <c r="M465" s="1">
        <f>ROUND(F465*(G465+H465),2)</f>
        <v>0</v>
      </c>
      <c r="N465" s="1">
        <v>0</v>
      </c>
      <c r="O465" s="1"/>
      <c r="P465" s="167">
        <f>ROUND(F465*(R465),3)</f>
        <v>0.107</v>
      </c>
      <c r="Q465" s="175"/>
      <c r="R465" s="175">
        <v>8.8999999999999995E-4</v>
      </c>
      <c r="S465" s="167">
        <f>ROUND(F465*(X465),3)</f>
        <v>0</v>
      </c>
      <c r="X465">
        <v>0</v>
      </c>
      <c r="Z465">
        <v>0</v>
      </c>
    </row>
    <row r="466" spans="1:26" ht="12" customHeight="1" x14ac:dyDescent="0.25">
      <c r="A466" s="168"/>
      <c r="B466" s="168"/>
      <c r="C466" s="172"/>
      <c r="D466" s="172" t="s">
        <v>532</v>
      </c>
      <c r="E466" s="168"/>
      <c r="F466" s="168"/>
      <c r="G466" s="168"/>
      <c r="H466" s="168"/>
      <c r="I466" s="168"/>
      <c r="J466" s="168"/>
      <c r="K466" s="1"/>
      <c r="L466" s="1"/>
      <c r="M466" s="1"/>
      <c r="N466" s="1"/>
      <c r="O466" s="1"/>
      <c r="P466" s="1"/>
      <c r="S466" s="1"/>
    </row>
    <row r="467" spans="1:26" x14ac:dyDescent="0.25">
      <c r="A467" s="168"/>
      <c r="B467" s="168"/>
      <c r="C467" s="168"/>
      <c r="D467" s="172" t="s">
        <v>418</v>
      </c>
      <c r="E467" s="168"/>
      <c r="F467" s="169">
        <v>16.62</v>
      </c>
      <c r="G467" s="168"/>
      <c r="H467" s="168"/>
      <c r="I467" s="168"/>
      <c r="J467" s="168"/>
      <c r="K467" s="1"/>
      <c r="L467" s="1"/>
      <c r="M467" s="1"/>
      <c r="N467" s="1"/>
      <c r="O467" s="1"/>
      <c r="P467" s="1"/>
      <c r="Q467" s="177" t="s">
        <v>172</v>
      </c>
      <c r="S467" s="1"/>
    </row>
    <row r="468" spans="1:26" x14ac:dyDescent="0.25">
      <c r="A468" s="168"/>
      <c r="B468" s="168"/>
      <c r="C468" s="172"/>
      <c r="D468" s="172" t="s">
        <v>520</v>
      </c>
      <c r="E468" s="168"/>
      <c r="F468" s="169">
        <v>4.04</v>
      </c>
      <c r="G468" s="168"/>
      <c r="H468" s="168"/>
      <c r="I468" s="168"/>
      <c r="J468" s="168"/>
      <c r="K468" s="1"/>
      <c r="L468" s="1"/>
      <c r="M468" s="1"/>
      <c r="N468" s="1"/>
      <c r="O468" s="1"/>
      <c r="P468" s="1"/>
      <c r="Q468" s="177" t="s">
        <v>172</v>
      </c>
      <c r="S468" s="1"/>
    </row>
    <row r="469" spans="1:26" x14ac:dyDescent="0.25">
      <c r="A469" s="168"/>
      <c r="B469" s="168"/>
      <c r="C469" s="172"/>
      <c r="D469" s="172" t="s">
        <v>521</v>
      </c>
      <c r="E469" s="168"/>
      <c r="F469" s="169">
        <v>5.94</v>
      </c>
      <c r="G469" s="168"/>
      <c r="H469" s="168"/>
      <c r="I469" s="168"/>
      <c r="J469" s="168"/>
      <c r="K469" s="1"/>
      <c r="L469" s="1"/>
      <c r="M469" s="1"/>
      <c r="N469" s="1"/>
      <c r="O469" s="1"/>
      <c r="P469" s="1"/>
      <c r="Q469" s="177" t="s">
        <v>172</v>
      </c>
      <c r="S469" s="1"/>
    </row>
    <row r="470" spans="1:26" x14ac:dyDescent="0.25">
      <c r="A470" s="168"/>
      <c r="B470" s="168"/>
      <c r="C470" s="172"/>
      <c r="D470" s="172" t="s">
        <v>522</v>
      </c>
      <c r="E470" s="168"/>
      <c r="F470" s="169">
        <v>1.8</v>
      </c>
      <c r="G470" s="168"/>
      <c r="H470" s="168"/>
      <c r="I470" s="168"/>
      <c r="J470" s="168"/>
      <c r="K470" s="1"/>
      <c r="L470" s="1"/>
      <c r="M470" s="1"/>
      <c r="N470" s="1"/>
      <c r="O470" s="1"/>
      <c r="P470" s="1"/>
      <c r="Q470" s="177" t="s">
        <v>172</v>
      </c>
      <c r="S470" s="1"/>
    </row>
    <row r="471" spans="1:26" x14ac:dyDescent="0.25">
      <c r="A471" s="168"/>
      <c r="B471" s="168"/>
      <c r="C471" s="172"/>
      <c r="D471" s="172" t="s">
        <v>523</v>
      </c>
      <c r="E471" s="168"/>
      <c r="F471" s="169">
        <v>7.74</v>
      </c>
      <c r="G471" s="168"/>
      <c r="H471" s="168"/>
      <c r="I471" s="168"/>
      <c r="J471" s="168"/>
      <c r="K471" s="1"/>
      <c r="L471" s="1"/>
      <c r="M471" s="1"/>
      <c r="N471" s="1"/>
      <c r="O471" s="1"/>
      <c r="P471" s="1"/>
      <c r="Q471" s="177" t="s">
        <v>172</v>
      </c>
      <c r="S471" s="1"/>
    </row>
    <row r="472" spans="1:26" x14ac:dyDescent="0.25">
      <c r="A472" s="168"/>
      <c r="B472" s="168"/>
      <c r="C472" s="172"/>
      <c r="D472" s="172" t="s">
        <v>524</v>
      </c>
      <c r="E472" s="168"/>
      <c r="F472" s="169">
        <v>2.7</v>
      </c>
      <c r="G472" s="168"/>
      <c r="H472" s="168"/>
      <c r="I472" s="168"/>
      <c r="J472" s="168"/>
      <c r="K472" s="1"/>
      <c r="L472" s="1"/>
      <c r="M472" s="1"/>
      <c r="N472" s="1"/>
      <c r="O472" s="1"/>
      <c r="P472" s="1"/>
      <c r="Q472" s="177" t="s">
        <v>172</v>
      </c>
      <c r="S472" s="1"/>
    </row>
    <row r="473" spans="1:26" x14ac:dyDescent="0.25">
      <c r="A473" s="168"/>
      <c r="B473" s="168"/>
      <c r="C473" s="172"/>
      <c r="D473" s="172" t="s">
        <v>423</v>
      </c>
      <c r="E473" s="168"/>
      <c r="F473" s="169">
        <v>8.48</v>
      </c>
      <c r="G473" s="168"/>
      <c r="H473" s="168"/>
      <c r="I473" s="168"/>
      <c r="J473" s="168"/>
      <c r="K473" s="1"/>
      <c r="L473" s="1"/>
      <c r="M473" s="1"/>
      <c r="N473" s="1"/>
      <c r="O473" s="1"/>
      <c r="P473" s="1"/>
      <c r="Q473" s="177" t="s">
        <v>172</v>
      </c>
      <c r="S473" s="1"/>
    </row>
    <row r="474" spans="1:26" x14ac:dyDescent="0.25">
      <c r="A474" s="168"/>
      <c r="B474" s="168"/>
      <c r="C474" s="172"/>
      <c r="D474" s="172" t="s">
        <v>525</v>
      </c>
      <c r="E474" s="168"/>
      <c r="F474" s="169">
        <v>2.4</v>
      </c>
      <c r="G474" s="168"/>
      <c r="H474" s="168"/>
      <c r="I474" s="168"/>
      <c r="J474" s="168"/>
      <c r="K474" s="1"/>
      <c r="L474" s="1"/>
      <c r="M474" s="1"/>
      <c r="N474" s="1"/>
      <c r="O474" s="1"/>
      <c r="P474" s="1"/>
      <c r="Q474" s="177" t="s">
        <v>172</v>
      </c>
      <c r="S474" s="1"/>
    </row>
    <row r="475" spans="1:26" x14ac:dyDescent="0.25">
      <c r="A475" s="168"/>
      <c r="B475" s="168"/>
      <c r="C475" s="172"/>
      <c r="D475" s="172" t="s">
        <v>526</v>
      </c>
      <c r="E475" s="168"/>
      <c r="F475" s="169">
        <v>8.74</v>
      </c>
      <c r="G475" s="168"/>
      <c r="H475" s="168"/>
      <c r="I475" s="168"/>
      <c r="J475" s="168"/>
      <c r="K475" s="1"/>
      <c r="L475" s="1"/>
      <c r="M475" s="1"/>
      <c r="N475" s="1"/>
      <c r="O475" s="1"/>
      <c r="P475" s="1"/>
      <c r="Q475" s="177" t="s">
        <v>172</v>
      </c>
      <c r="S475" s="1"/>
    </row>
    <row r="476" spans="1:26" x14ac:dyDescent="0.25">
      <c r="A476" s="168"/>
      <c r="B476" s="168"/>
      <c r="C476" s="172"/>
      <c r="D476" s="172" t="s">
        <v>527</v>
      </c>
      <c r="E476" s="168"/>
      <c r="F476" s="169">
        <v>5.14</v>
      </c>
      <c r="G476" s="168"/>
      <c r="H476" s="168"/>
      <c r="I476" s="168"/>
      <c r="J476" s="168"/>
      <c r="K476" s="1"/>
      <c r="L476" s="1"/>
      <c r="M476" s="1"/>
      <c r="N476" s="1"/>
      <c r="O476" s="1"/>
      <c r="P476" s="1"/>
      <c r="Q476" s="177" t="s">
        <v>172</v>
      </c>
      <c r="S476" s="1"/>
    </row>
    <row r="477" spans="1:26" x14ac:dyDescent="0.25">
      <c r="A477" s="168"/>
      <c r="B477" s="168"/>
      <c r="C477" s="172"/>
      <c r="D477" s="172" t="s">
        <v>528</v>
      </c>
      <c r="E477" s="168"/>
      <c r="F477" s="169">
        <v>6.34</v>
      </c>
      <c r="G477" s="168"/>
      <c r="H477" s="168"/>
      <c r="I477" s="168"/>
      <c r="J477" s="168"/>
      <c r="K477" s="1"/>
      <c r="L477" s="1"/>
      <c r="M477" s="1"/>
      <c r="N477" s="1"/>
      <c r="O477" s="1"/>
      <c r="P477" s="1"/>
      <c r="Q477" s="177" t="s">
        <v>172</v>
      </c>
      <c r="S477" s="1"/>
    </row>
    <row r="478" spans="1:26" x14ac:dyDescent="0.25">
      <c r="A478" s="168"/>
      <c r="B478" s="168"/>
      <c r="C478" s="172"/>
      <c r="D478" s="172" t="s">
        <v>529</v>
      </c>
      <c r="E478" s="168"/>
      <c r="F478" s="169">
        <v>7.34</v>
      </c>
      <c r="G478" s="168"/>
      <c r="H478" s="168"/>
      <c r="I478" s="168"/>
      <c r="J478" s="168"/>
      <c r="K478" s="1"/>
      <c r="L478" s="1"/>
      <c r="M478" s="1"/>
      <c r="N478" s="1"/>
      <c r="O478" s="1"/>
      <c r="P478" s="1"/>
      <c r="Q478" s="177" t="s">
        <v>172</v>
      </c>
      <c r="S478" s="1"/>
    </row>
    <row r="479" spans="1:26" ht="12" customHeight="1" x14ac:dyDescent="0.25">
      <c r="A479" s="168"/>
      <c r="B479" s="168"/>
      <c r="C479" s="172"/>
      <c r="D479" s="172" t="s">
        <v>533</v>
      </c>
      <c r="E479" s="168"/>
      <c r="F479" s="168"/>
      <c r="G479" s="168"/>
      <c r="H479" s="168"/>
      <c r="I479" s="168"/>
      <c r="J479" s="168"/>
      <c r="K479" s="1"/>
      <c r="L479" s="1"/>
      <c r="M479" s="1"/>
      <c r="N479" s="1"/>
      <c r="O479" s="1"/>
      <c r="P479" s="1"/>
      <c r="S479" s="1"/>
    </row>
    <row r="480" spans="1:26" x14ac:dyDescent="0.25">
      <c r="A480" s="168"/>
      <c r="B480" s="168"/>
      <c r="C480" s="168"/>
      <c r="D480" s="172" t="s">
        <v>534</v>
      </c>
      <c r="E480" s="168"/>
      <c r="F480" s="169">
        <v>42.599999999999994</v>
      </c>
      <c r="G480" s="168"/>
      <c r="H480" s="168"/>
      <c r="I480" s="168"/>
      <c r="J480" s="168"/>
      <c r="K480" s="1"/>
      <c r="L480" s="1"/>
      <c r="M480" s="1"/>
      <c r="N480" s="1"/>
      <c r="O480" s="1"/>
      <c r="P480" s="1"/>
      <c r="S480" s="1"/>
    </row>
    <row r="481" spans="1:26" ht="35.1" customHeight="1" x14ac:dyDescent="0.25">
      <c r="A481" s="171">
        <v>75</v>
      </c>
      <c r="B481" s="168" t="s">
        <v>167</v>
      </c>
      <c r="C481" s="173" t="s">
        <v>535</v>
      </c>
      <c r="D481" s="172" t="s">
        <v>536</v>
      </c>
      <c r="E481" s="168" t="s">
        <v>280</v>
      </c>
      <c r="F481" s="169">
        <v>88.5</v>
      </c>
      <c r="G481" s="170"/>
      <c r="H481" s="168"/>
      <c r="I481" s="170">
        <f>ROUND(F481*(G481+H481),2)</f>
        <v>0</v>
      </c>
      <c r="J481" s="168">
        <f>ROUND(F481*(N481),2)</f>
        <v>0</v>
      </c>
      <c r="K481" s="1">
        <f>ROUND(F481*(O481),2)</f>
        <v>0</v>
      </c>
      <c r="L481" s="1"/>
      <c r="M481" s="1">
        <f>ROUND(F481*(G481+H481),2)</f>
        <v>0</v>
      </c>
      <c r="N481" s="1">
        <v>0</v>
      </c>
      <c r="O481" s="1"/>
      <c r="P481" s="167">
        <f>ROUND(F481*(R481),3)</f>
        <v>7.9000000000000001E-2</v>
      </c>
      <c r="Q481" s="175"/>
      <c r="R481" s="175">
        <v>8.9800000000000004E-4</v>
      </c>
      <c r="S481" s="167">
        <f>ROUND(F481*(X481),3)</f>
        <v>0</v>
      </c>
      <c r="X481">
        <v>0</v>
      </c>
      <c r="Z481">
        <v>0</v>
      </c>
    </row>
    <row r="482" spans="1:26" x14ac:dyDescent="0.25">
      <c r="A482" s="168"/>
      <c r="B482" s="168"/>
      <c r="C482" s="172"/>
      <c r="D482" s="172" t="s">
        <v>537</v>
      </c>
      <c r="E482" s="168"/>
      <c r="F482" s="169">
        <v>18</v>
      </c>
      <c r="G482" s="168"/>
      <c r="H482" s="168"/>
      <c r="I482" s="168"/>
      <c r="J482" s="168"/>
      <c r="K482" s="1"/>
      <c r="L482" s="1"/>
      <c r="M482" s="1"/>
      <c r="N482" s="1"/>
      <c r="O482" s="1"/>
      <c r="P482" s="1"/>
      <c r="S482" s="1"/>
    </row>
    <row r="483" spans="1:26" x14ac:dyDescent="0.25">
      <c r="A483" s="168"/>
      <c r="B483" s="168"/>
      <c r="C483" s="172"/>
      <c r="D483" s="172" t="s">
        <v>538</v>
      </c>
      <c r="E483" s="168"/>
      <c r="F483" s="169">
        <v>70.5</v>
      </c>
      <c r="G483" s="168"/>
      <c r="H483" s="168"/>
      <c r="I483" s="168"/>
      <c r="J483" s="168"/>
      <c r="K483" s="1"/>
      <c r="L483" s="1"/>
      <c r="M483" s="1"/>
      <c r="N483" s="1"/>
      <c r="O483" s="1"/>
      <c r="P483" s="1"/>
      <c r="S483" s="1"/>
    </row>
    <row r="484" spans="1:26" ht="24.95" customHeight="1" x14ac:dyDescent="0.25">
      <c r="A484" s="171">
        <v>76</v>
      </c>
      <c r="B484" s="168" t="s">
        <v>290</v>
      </c>
      <c r="C484" s="173" t="s">
        <v>539</v>
      </c>
      <c r="D484" s="172" t="s">
        <v>540</v>
      </c>
      <c r="E484" s="168" t="s">
        <v>280</v>
      </c>
      <c r="F484" s="169">
        <v>44.645000000000003</v>
      </c>
      <c r="G484" s="170"/>
      <c r="H484" s="168"/>
      <c r="I484" s="170">
        <f>ROUND(F484*(G484+H484),2)</f>
        <v>0</v>
      </c>
      <c r="J484" s="168">
        <f>ROUND(F484*(N484),2)</f>
        <v>0</v>
      </c>
      <c r="K484" s="1">
        <f>ROUND(F484*(O484),2)</f>
        <v>0</v>
      </c>
      <c r="L484" s="1"/>
      <c r="M484" s="1">
        <f>ROUND(F484*(G484+H484),2)</f>
        <v>0</v>
      </c>
      <c r="N484" s="1">
        <v>0</v>
      </c>
      <c r="O484" s="1"/>
      <c r="P484" s="167">
        <f>ROUND(F484*(R484),3)</f>
        <v>4.3719999999999999</v>
      </c>
      <c r="Q484" s="175"/>
      <c r="R484" s="175">
        <v>9.7933099999999995E-2</v>
      </c>
      <c r="S484" s="167">
        <f>ROUND(F484*(X484),3)</f>
        <v>0</v>
      </c>
      <c r="X484">
        <v>0</v>
      </c>
      <c r="Z484">
        <v>0</v>
      </c>
    </row>
    <row r="485" spans="1:26" ht="23.25" x14ac:dyDescent="0.25">
      <c r="A485" s="168"/>
      <c r="B485" s="168"/>
      <c r="C485" s="172"/>
      <c r="D485" s="172" t="s">
        <v>541</v>
      </c>
      <c r="E485" s="168"/>
      <c r="F485" s="169">
        <v>44.645000000000003</v>
      </c>
      <c r="G485" s="168"/>
      <c r="H485" s="168"/>
      <c r="I485" s="168"/>
      <c r="J485" s="168"/>
      <c r="K485" s="1"/>
      <c r="L485" s="1"/>
      <c r="M485" s="1"/>
      <c r="N485" s="1"/>
      <c r="O485" s="1"/>
      <c r="P485" s="1"/>
      <c r="S485" s="1"/>
    </row>
    <row r="486" spans="1:26" ht="24.95" customHeight="1" x14ac:dyDescent="0.25">
      <c r="A486" s="171">
        <v>77</v>
      </c>
      <c r="B486" s="168" t="s">
        <v>272</v>
      </c>
      <c r="C486" s="173" t="s">
        <v>542</v>
      </c>
      <c r="D486" s="172" t="s">
        <v>543</v>
      </c>
      <c r="E486" s="168" t="s">
        <v>227</v>
      </c>
      <c r="F486" s="169">
        <v>45</v>
      </c>
      <c r="G486" s="170"/>
      <c r="H486" s="168"/>
      <c r="I486" s="170">
        <f>ROUND(F486*(G486+H486),2)</f>
        <v>0</v>
      </c>
      <c r="J486" s="168">
        <f>ROUND(F486*(N486),2)</f>
        <v>0</v>
      </c>
      <c r="K486" s="1">
        <f>ROUND(F486*(O486),2)</f>
        <v>0</v>
      </c>
      <c r="L486" s="1"/>
      <c r="M486" s="1">
        <f>ROUND(F486*(G486+H486),2)</f>
        <v>0</v>
      </c>
      <c r="N486" s="1">
        <v>0</v>
      </c>
      <c r="O486" s="1"/>
      <c r="P486" s="167">
        <f>ROUND(F486*(R486),3)</f>
        <v>1.0349999999999999</v>
      </c>
      <c r="Q486" s="175"/>
      <c r="R486" s="175">
        <v>2.3E-2</v>
      </c>
      <c r="S486" s="167">
        <f>ROUND(F486*(X486),3)</f>
        <v>0</v>
      </c>
      <c r="X486">
        <v>0</v>
      </c>
      <c r="Z486">
        <v>0</v>
      </c>
    </row>
    <row r="487" spans="1:26" ht="24.95" customHeight="1" x14ac:dyDescent="0.25">
      <c r="A487" s="171">
        <v>78</v>
      </c>
      <c r="B487" s="168" t="s">
        <v>290</v>
      </c>
      <c r="C487" s="173" t="s">
        <v>544</v>
      </c>
      <c r="D487" s="172" t="s">
        <v>545</v>
      </c>
      <c r="E487" s="168" t="s">
        <v>106</v>
      </c>
      <c r="F487" s="169">
        <v>0.66967500000000002</v>
      </c>
      <c r="G487" s="170"/>
      <c r="H487" s="168"/>
      <c r="I487" s="170">
        <f>ROUND(F487*(G487+H487),2)</f>
        <v>0</v>
      </c>
      <c r="J487" s="168">
        <f>ROUND(F487*(N487),2)</f>
        <v>0</v>
      </c>
      <c r="K487" s="1">
        <f>ROUND(F487*(O487),2)</f>
        <v>0</v>
      </c>
      <c r="L487" s="1"/>
      <c r="M487" s="1">
        <f>ROUND(F487*(G487+H487),2)</f>
        <v>0</v>
      </c>
      <c r="N487" s="1">
        <v>0</v>
      </c>
      <c r="O487" s="1"/>
      <c r="P487" s="167">
        <f>ROUND(F487*(R487),3)</f>
        <v>1.474</v>
      </c>
      <c r="Q487" s="175"/>
      <c r="R487" s="175">
        <v>2.2005072000000001</v>
      </c>
      <c r="S487" s="167">
        <f>ROUND(F487*(X487),3)</f>
        <v>0</v>
      </c>
      <c r="X487">
        <v>0</v>
      </c>
      <c r="Z487">
        <v>0</v>
      </c>
    </row>
    <row r="488" spans="1:26" x14ac:dyDescent="0.25">
      <c r="A488" s="168"/>
      <c r="B488" s="168"/>
      <c r="C488" s="172"/>
      <c r="D488" s="172" t="s">
        <v>546</v>
      </c>
      <c r="E488" s="168"/>
      <c r="F488" s="169">
        <v>0.66967500000000002</v>
      </c>
      <c r="G488" s="168"/>
      <c r="H488" s="168"/>
      <c r="I488" s="168"/>
      <c r="J488" s="168"/>
      <c r="K488" s="1"/>
      <c r="L488" s="1"/>
      <c r="M488" s="1"/>
      <c r="N488" s="1"/>
      <c r="O488" s="1"/>
      <c r="P488" s="1"/>
      <c r="S488" s="1"/>
    </row>
    <row r="489" spans="1:26" ht="24.95" customHeight="1" x14ac:dyDescent="0.25">
      <c r="A489" s="171">
        <v>79</v>
      </c>
      <c r="B489" s="168" t="s">
        <v>290</v>
      </c>
      <c r="C489" s="173" t="s">
        <v>547</v>
      </c>
      <c r="D489" s="172" t="s">
        <v>548</v>
      </c>
      <c r="E489" s="168" t="s">
        <v>280</v>
      </c>
      <c r="F489" s="169">
        <v>68.600000000000009</v>
      </c>
      <c r="G489" s="170"/>
      <c r="H489" s="168"/>
      <c r="I489" s="170">
        <f>ROUND(F489*(G489+H489),2)</f>
        <v>0</v>
      </c>
      <c r="J489" s="168">
        <f>ROUND(F489*(N489),2)</f>
        <v>0</v>
      </c>
      <c r="K489" s="1">
        <f>ROUND(F489*(O489),2)</f>
        <v>0</v>
      </c>
      <c r="L489" s="1"/>
      <c r="M489" s="1">
        <f>ROUND(F489*(G489+H489),2)</f>
        <v>0</v>
      </c>
      <c r="N489" s="1">
        <v>0</v>
      </c>
      <c r="O489" s="1"/>
      <c r="P489" s="167">
        <f>ROUND(F489*(R489),3)</f>
        <v>9.3789999999999996</v>
      </c>
      <c r="Q489" s="175"/>
      <c r="R489" s="175">
        <v>0.13672524599999999</v>
      </c>
      <c r="S489" s="167">
        <f>ROUND(F489*(X489),3)</f>
        <v>0</v>
      </c>
      <c r="X489">
        <v>0</v>
      </c>
      <c r="Z489">
        <v>0</v>
      </c>
    </row>
    <row r="490" spans="1:26" ht="12" customHeight="1" x14ac:dyDescent="0.25">
      <c r="A490" s="168"/>
      <c r="B490" s="168"/>
      <c r="C490" s="172"/>
      <c r="D490" s="172" t="s">
        <v>549</v>
      </c>
      <c r="E490" s="168"/>
      <c r="F490" s="168"/>
      <c r="G490" s="168"/>
      <c r="H490" s="168"/>
      <c r="I490" s="168"/>
      <c r="J490" s="168"/>
      <c r="K490" s="1"/>
      <c r="L490" s="1"/>
      <c r="M490" s="1"/>
      <c r="N490" s="1"/>
      <c r="O490" s="1"/>
      <c r="P490" s="1"/>
      <c r="S490" s="1"/>
    </row>
    <row r="491" spans="1:26" x14ac:dyDescent="0.25">
      <c r="A491" s="168"/>
      <c r="B491" s="168"/>
      <c r="C491" s="168"/>
      <c r="D491" s="172" t="s">
        <v>550</v>
      </c>
      <c r="E491" s="168"/>
      <c r="F491" s="169">
        <v>68.600000000000009</v>
      </c>
      <c r="G491" s="168"/>
      <c r="H491" s="168"/>
      <c r="I491" s="168"/>
      <c r="J491" s="168"/>
      <c r="K491" s="1"/>
      <c r="L491" s="1"/>
      <c r="M491" s="1"/>
      <c r="N491" s="1"/>
      <c r="O491" s="1"/>
      <c r="P491" s="1"/>
      <c r="S491" s="1"/>
    </row>
    <row r="492" spans="1:26" ht="24.95" customHeight="1" x14ac:dyDescent="0.25">
      <c r="A492" s="171">
        <v>80</v>
      </c>
      <c r="B492" s="168" t="s">
        <v>272</v>
      </c>
      <c r="C492" s="173" t="s">
        <v>551</v>
      </c>
      <c r="D492" s="172" t="s">
        <v>552</v>
      </c>
      <c r="E492" s="168" t="s">
        <v>227</v>
      </c>
      <c r="F492" s="169">
        <v>70</v>
      </c>
      <c r="G492" s="170"/>
      <c r="H492" s="168"/>
      <c r="I492" s="170">
        <f>ROUND(F492*(G492+H492),2)</f>
        <v>0</v>
      </c>
      <c r="J492" s="168">
        <f>ROUND(F492*(N492),2)</f>
        <v>0</v>
      </c>
      <c r="K492" s="1">
        <f>ROUND(F492*(O492),2)</f>
        <v>0</v>
      </c>
      <c r="L492" s="1"/>
      <c r="M492" s="1">
        <f>ROUND(F492*(G492+H492),2)</f>
        <v>0</v>
      </c>
      <c r="N492" s="1">
        <v>0</v>
      </c>
      <c r="O492" s="1"/>
      <c r="P492" s="167">
        <f>ROUND(F492*(R492),3)</f>
        <v>5.95</v>
      </c>
      <c r="Q492" s="175"/>
      <c r="R492" s="175">
        <v>8.5000000000000006E-2</v>
      </c>
      <c r="S492" s="167">
        <f>ROUND(F492*(X492),3)</f>
        <v>0</v>
      </c>
      <c r="X492">
        <v>0</v>
      </c>
      <c r="Z492">
        <v>0</v>
      </c>
    </row>
    <row r="493" spans="1:26" ht="24.95" customHeight="1" x14ac:dyDescent="0.25">
      <c r="A493" s="171">
        <v>81</v>
      </c>
      <c r="B493" s="168" t="s">
        <v>290</v>
      </c>
      <c r="C493" s="173" t="s">
        <v>544</v>
      </c>
      <c r="D493" s="172" t="s">
        <v>545</v>
      </c>
      <c r="E493" s="168" t="s">
        <v>106</v>
      </c>
      <c r="F493" s="169">
        <v>1.5434999999999999</v>
      </c>
      <c r="G493" s="170"/>
      <c r="H493" s="168"/>
      <c r="I493" s="170">
        <f>ROUND(F493*(G493+H493),2)</f>
        <v>0</v>
      </c>
      <c r="J493" s="168">
        <f>ROUND(F493*(N493),2)</f>
        <v>0</v>
      </c>
      <c r="K493" s="1">
        <f>ROUND(F493*(O493),2)</f>
        <v>0</v>
      </c>
      <c r="L493" s="1"/>
      <c r="M493" s="1">
        <f>ROUND(F493*(G493+H493),2)</f>
        <v>0</v>
      </c>
      <c r="N493" s="1">
        <v>0</v>
      </c>
      <c r="O493" s="1"/>
      <c r="P493" s="167">
        <f>ROUND(F493*(R493),3)</f>
        <v>3.3959999999999999</v>
      </c>
      <c r="Q493" s="175"/>
      <c r="R493" s="175">
        <v>2.2005072000000001</v>
      </c>
      <c r="S493" s="167">
        <f>ROUND(F493*(X493),3)</f>
        <v>0</v>
      </c>
      <c r="X493">
        <v>0</v>
      </c>
      <c r="Z493">
        <v>0</v>
      </c>
    </row>
    <row r="494" spans="1:26" x14ac:dyDescent="0.25">
      <c r="A494" s="168"/>
      <c r="B494" s="168"/>
      <c r="C494" s="172"/>
      <c r="D494" s="172" t="s">
        <v>553</v>
      </c>
      <c r="E494" s="168"/>
      <c r="F494" s="169">
        <v>1.5434999999999999</v>
      </c>
      <c r="G494" s="168"/>
      <c r="H494" s="168"/>
      <c r="I494" s="168"/>
      <c r="J494" s="168"/>
      <c r="K494" s="1"/>
      <c r="L494" s="1"/>
      <c r="M494" s="1"/>
      <c r="N494" s="1"/>
      <c r="O494" s="1"/>
      <c r="P494" s="1"/>
      <c r="S494" s="1"/>
    </row>
    <row r="495" spans="1:26" x14ac:dyDescent="0.25">
      <c r="A495" s="156"/>
      <c r="B495" s="156"/>
      <c r="C495" s="156"/>
      <c r="D495" s="174" t="s">
        <v>70</v>
      </c>
      <c r="E495" s="156"/>
      <c r="F495" s="156"/>
      <c r="G495" s="159">
        <f>ROUND((SUM(L439:L494))/1,2)</f>
        <v>0</v>
      </c>
      <c r="H495" s="159">
        <f>ROUND((SUM(M439:M494))/1,2)</f>
        <v>0</v>
      </c>
      <c r="I495" s="159">
        <f>ROUND((SUM(I439:I494))/1,2)</f>
        <v>0</v>
      </c>
      <c r="J495" s="156"/>
      <c r="K495" s="156"/>
      <c r="L495" s="156">
        <f>ROUND((SUM(L439:L494))/1,2)</f>
        <v>0</v>
      </c>
      <c r="M495" s="156">
        <f>ROUND((SUM(M439:M494))/1,2)</f>
        <v>0</v>
      </c>
      <c r="N495" s="156"/>
      <c r="O495" s="156"/>
      <c r="P495" s="176">
        <f>ROUND((SUM(P439:P494))/1,2)</f>
        <v>34.42</v>
      </c>
      <c r="Q495" s="153"/>
      <c r="R495" s="153"/>
      <c r="S495" s="176">
        <f>ROUND((SUM(S439:S494))/1,2)</f>
        <v>0</v>
      </c>
      <c r="T495" s="153"/>
      <c r="U495" s="153"/>
      <c r="V495" s="153"/>
      <c r="W495" s="153"/>
      <c r="X495" s="153"/>
      <c r="Y495" s="153"/>
      <c r="Z495" s="153"/>
    </row>
    <row r="496" spans="1:26" x14ac:dyDescent="0.25">
      <c r="A496" s="1"/>
      <c r="B496" s="1"/>
      <c r="C496" s="1"/>
      <c r="D496" s="199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S496" s="1"/>
    </row>
    <row r="497" spans="1:26" x14ac:dyDescent="0.25">
      <c r="A497" s="156"/>
      <c r="B497" s="156"/>
      <c r="C497" s="156"/>
      <c r="D497" s="174" t="s">
        <v>71</v>
      </c>
      <c r="E497" s="156"/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  <c r="Q497" s="153"/>
      <c r="R497" s="153"/>
      <c r="S497" s="156"/>
      <c r="T497" s="153"/>
      <c r="U497" s="153"/>
      <c r="V497" s="153"/>
      <c r="W497" s="153"/>
      <c r="X497" s="153"/>
      <c r="Y497" s="153"/>
      <c r="Z497" s="153"/>
    </row>
    <row r="498" spans="1:26" ht="24.95" customHeight="1" x14ac:dyDescent="0.25">
      <c r="A498" s="171">
        <v>82</v>
      </c>
      <c r="B498" s="168" t="s">
        <v>167</v>
      </c>
      <c r="C498" s="173" t="s">
        <v>554</v>
      </c>
      <c r="D498" s="172" t="s">
        <v>555</v>
      </c>
      <c r="E498" s="168" t="s">
        <v>195</v>
      </c>
      <c r="F498" s="169">
        <v>543.11568558860392</v>
      </c>
      <c r="G498" s="170"/>
      <c r="H498" s="168"/>
      <c r="I498" s="170">
        <f>ROUND(F498*(G498+H498),2)</f>
        <v>0</v>
      </c>
      <c r="J498" s="168">
        <f>ROUND(F498*(N498),2)</f>
        <v>0</v>
      </c>
      <c r="K498" s="1">
        <f>ROUND(F498*(O498),2)</f>
        <v>0</v>
      </c>
      <c r="L498" s="1"/>
      <c r="M498" s="1">
        <f>ROUND(F498*(G498+H498),2)</f>
        <v>0</v>
      </c>
      <c r="N498" s="1">
        <v>0</v>
      </c>
      <c r="O498" s="1"/>
      <c r="P498" s="167">
        <f>ROUND(F498*(R498),3)</f>
        <v>0</v>
      </c>
      <c r="Q498" s="175"/>
      <c r="R498" s="175">
        <v>0</v>
      </c>
      <c r="S498" s="167">
        <f>ROUND(F498*(X498),3)</f>
        <v>0</v>
      </c>
      <c r="X498">
        <v>0</v>
      </c>
      <c r="Z498">
        <v>0</v>
      </c>
    </row>
    <row r="499" spans="1:26" x14ac:dyDescent="0.25">
      <c r="A499" s="156"/>
      <c r="B499" s="156"/>
      <c r="C499" s="156"/>
      <c r="D499" s="174" t="s">
        <v>71</v>
      </c>
      <c r="E499" s="156"/>
      <c r="F499" s="156"/>
      <c r="G499" s="159">
        <f>ROUND((SUM(L497:L498))/1,2)</f>
        <v>0</v>
      </c>
      <c r="H499" s="159">
        <f>ROUND((SUM(M497:M498))/1,2)</f>
        <v>0</v>
      </c>
      <c r="I499" s="159">
        <f>ROUND((SUM(I497:I498))/1,2)</f>
        <v>0</v>
      </c>
      <c r="J499" s="156"/>
      <c r="K499" s="156"/>
      <c r="L499" s="156">
        <f>ROUND((SUM(L497:L498))/1,2)</f>
        <v>0</v>
      </c>
      <c r="M499" s="156">
        <f>ROUND((SUM(M497:M498))/1,2)</f>
        <v>0</v>
      </c>
      <c r="N499" s="156"/>
      <c r="O499" s="156"/>
      <c r="P499" s="176">
        <f>ROUND((SUM(P497:P498))/1,2)</f>
        <v>0</v>
      </c>
      <c r="Q499" s="153"/>
      <c r="R499" s="153"/>
      <c r="S499" s="176">
        <f>ROUND((SUM(S497:S498))/1,2)</f>
        <v>0</v>
      </c>
      <c r="T499" s="153"/>
      <c r="U499" s="153"/>
      <c r="V499" s="153"/>
      <c r="W499" s="153"/>
      <c r="X499" s="153"/>
      <c r="Y499" s="153"/>
      <c r="Z499" s="153"/>
    </row>
    <row r="500" spans="1:26" x14ac:dyDescent="0.25">
      <c r="A500" s="1"/>
      <c r="B500" s="1"/>
      <c r="C500" s="1"/>
      <c r="D500" s="199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S500" s="1"/>
    </row>
    <row r="501" spans="1:26" x14ac:dyDescent="0.25">
      <c r="A501" s="156"/>
      <c r="B501" s="156"/>
      <c r="C501" s="156"/>
      <c r="D501" s="200" t="s">
        <v>63</v>
      </c>
      <c r="E501" s="156"/>
      <c r="F501" s="156"/>
      <c r="G501" s="159">
        <f>ROUND((SUM(L9:L500))/2,2)</f>
        <v>0</v>
      </c>
      <c r="H501" s="159">
        <f>ROUND((SUM(M9:M500))/2,2)</f>
        <v>0</v>
      </c>
      <c r="I501" s="159">
        <f>ROUND((SUM(I9:I500))/2,2)</f>
        <v>0</v>
      </c>
      <c r="J501" s="157"/>
      <c r="K501" s="156"/>
      <c r="L501" s="157">
        <f>ROUND((SUM(L9:L500))/2,2)</f>
        <v>0</v>
      </c>
      <c r="M501" s="157">
        <f>ROUND((SUM(M9:M500))/2,2)</f>
        <v>0</v>
      </c>
      <c r="N501" s="156"/>
      <c r="O501" s="156"/>
      <c r="P501" s="176">
        <f>ROUND((SUM(P9:P500))/2,2)</f>
        <v>543.12</v>
      </c>
      <c r="S501" s="176">
        <f>ROUND((SUM(S9:S500))/2,2)</f>
        <v>0</v>
      </c>
    </row>
    <row r="502" spans="1:26" x14ac:dyDescent="0.25">
      <c r="A502" s="1"/>
      <c r="B502" s="1"/>
      <c r="C502" s="1"/>
      <c r="D502" s="199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S502" s="1"/>
    </row>
    <row r="503" spans="1:26" x14ac:dyDescent="0.25">
      <c r="A503" s="156"/>
      <c r="B503" s="156"/>
      <c r="C503" s="156"/>
      <c r="D503" s="200" t="s">
        <v>72</v>
      </c>
      <c r="E503" s="156"/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  <c r="Q503" s="153"/>
      <c r="R503" s="153"/>
      <c r="S503" s="156"/>
      <c r="T503" s="153"/>
      <c r="U503" s="153"/>
      <c r="V503" s="153"/>
      <c r="W503" s="153"/>
      <c r="X503" s="153"/>
      <c r="Y503" s="153"/>
      <c r="Z503" s="153"/>
    </row>
    <row r="504" spans="1:26" x14ac:dyDescent="0.25">
      <c r="A504" s="156"/>
      <c r="B504" s="156"/>
      <c r="C504" s="156"/>
      <c r="D504" s="174" t="s">
        <v>73</v>
      </c>
      <c r="E504" s="156"/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  <c r="Q504" s="153"/>
      <c r="R504" s="153"/>
      <c r="S504" s="156"/>
      <c r="T504" s="153"/>
      <c r="U504" s="153"/>
      <c r="V504" s="153"/>
      <c r="W504" s="153"/>
      <c r="X504" s="153"/>
      <c r="Y504" s="153"/>
      <c r="Z504" s="153"/>
    </row>
    <row r="505" spans="1:26" ht="24.95" customHeight="1" x14ac:dyDescent="0.25">
      <c r="A505" s="171">
        <v>83</v>
      </c>
      <c r="B505" s="168" t="s">
        <v>556</v>
      </c>
      <c r="C505" s="173" t="s">
        <v>557</v>
      </c>
      <c r="D505" s="172" t="s">
        <v>558</v>
      </c>
      <c r="E505" s="168" t="s">
        <v>164</v>
      </c>
      <c r="F505" s="169">
        <v>214.69</v>
      </c>
      <c r="G505" s="170"/>
      <c r="H505" s="168"/>
      <c r="I505" s="170">
        <f>ROUND(F505*(G505+H505),2)</f>
        <v>0</v>
      </c>
      <c r="J505" s="168">
        <f>ROUND(F505*(N505),2)</f>
        <v>0</v>
      </c>
      <c r="K505" s="1">
        <f>ROUND(F505*(O505),2)</f>
        <v>0</v>
      </c>
      <c r="L505" s="1"/>
      <c r="M505" s="1">
        <f>ROUND(F505*(G505+H505),2)</f>
        <v>0</v>
      </c>
      <c r="N505" s="1">
        <v>0</v>
      </c>
      <c r="O505" s="1"/>
      <c r="P505" s="167">
        <f>ROUND(F505*(R505),3)</f>
        <v>0</v>
      </c>
      <c r="Q505" s="175"/>
      <c r="R505" s="175">
        <v>0</v>
      </c>
      <c r="S505" s="167">
        <f>ROUND(F505*(X505),3)</f>
        <v>0</v>
      </c>
      <c r="X505">
        <v>0</v>
      </c>
      <c r="Z505">
        <v>0</v>
      </c>
    </row>
    <row r="506" spans="1:26" ht="12" customHeight="1" x14ac:dyDescent="0.25">
      <c r="A506" s="168"/>
      <c r="B506" s="168"/>
      <c r="C506" s="172"/>
      <c r="D506" s="172" t="s">
        <v>559</v>
      </c>
      <c r="E506" s="168"/>
      <c r="F506" s="168"/>
      <c r="G506" s="168"/>
      <c r="H506" s="168"/>
      <c r="I506" s="168"/>
      <c r="J506" s="168"/>
      <c r="K506" s="1"/>
      <c r="L506" s="1"/>
      <c r="M506" s="1"/>
      <c r="N506" s="1"/>
      <c r="O506" s="1"/>
      <c r="P506" s="1"/>
      <c r="S506" s="1"/>
    </row>
    <row r="507" spans="1:26" x14ac:dyDescent="0.25">
      <c r="A507" s="168"/>
      <c r="B507" s="168"/>
      <c r="C507" s="168"/>
      <c r="D507" s="172" t="s">
        <v>560</v>
      </c>
      <c r="E507" s="168"/>
      <c r="F507" s="169">
        <v>214.69</v>
      </c>
      <c r="G507" s="168"/>
      <c r="H507" s="168"/>
      <c r="I507" s="168"/>
      <c r="J507" s="168"/>
      <c r="K507" s="1"/>
      <c r="L507" s="1"/>
      <c r="M507" s="1"/>
      <c r="N507" s="1"/>
      <c r="O507" s="1"/>
      <c r="P507" s="1"/>
      <c r="Q507" t="s">
        <v>519</v>
      </c>
      <c r="S507" s="1"/>
    </row>
    <row r="508" spans="1:26" ht="24.95" customHeight="1" x14ac:dyDescent="0.25">
      <c r="A508" s="171">
        <v>84</v>
      </c>
      <c r="B508" s="168" t="s">
        <v>556</v>
      </c>
      <c r="C508" s="173" t="s">
        <v>561</v>
      </c>
      <c r="D508" s="172" t="s">
        <v>562</v>
      </c>
      <c r="E508" s="168" t="s">
        <v>164</v>
      </c>
      <c r="F508" s="169">
        <v>16.375</v>
      </c>
      <c r="G508" s="170"/>
      <c r="H508" s="168"/>
      <c r="I508" s="170">
        <f>ROUND(F508*(G508+H508),2)</f>
        <v>0</v>
      </c>
      <c r="J508" s="168">
        <f>ROUND(F508*(N508),2)</f>
        <v>0</v>
      </c>
      <c r="K508" s="1">
        <f>ROUND(F508*(O508),2)</f>
        <v>0</v>
      </c>
      <c r="L508" s="1"/>
      <c r="M508" s="1">
        <f>ROUND(F508*(G508+H508),2)</f>
        <v>0</v>
      </c>
      <c r="N508" s="1">
        <v>0</v>
      </c>
      <c r="O508" s="1"/>
      <c r="P508" s="167">
        <f>ROUND(F508*(R508),3)</f>
        <v>3.0000000000000001E-3</v>
      </c>
      <c r="Q508" s="175"/>
      <c r="R508" s="175">
        <v>1.7419199999999999E-4</v>
      </c>
      <c r="S508" s="167">
        <f>ROUND(F508*(X508),3)</f>
        <v>0</v>
      </c>
      <c r="X508">
        <v>0</v>
      </c>
      <c r="Z508">
        <v>0</v>
      </c>
    </row>
    <row r="509" spans="1:26" ht="12" customHeight="1" x14ac:dyDescent="0.25">
      <c r="A509" s="168"/>
      <c r="B509" s="168"/>
      <c r="C509" s="172"/>
      <c r="D509" s="172" t="s">
        <v>563</v>
      </c>
      <c r="E509" s="168"/>
      <c r="F509" s="168"/>
      <c r="G509" s="168"/>
      <c r="H509" s="168"/>
      <c r="I509" s="168"/>
      <c r="J509" s="168"/>
      <c r="K509" s="1"/>
      <c r="L509" s="1"/>
      <c r="M509" s="1"/>
      <c r="N509" s="1"/>
      <c r="O509" s="1"/>
      <c r="P509" s="1"/>
      <c r="S509" s="1"/>
    </row>
    <row r="510" spans="1:26" x14ac:dyDescent="0.25">
      <c r="A510" s="168"/>
      <c r="B510" s="168"/>
      <c r="C510" s="168"/>
      <c r="D510" s="172" t="s">
        <v>564</v>
      </c>
      <c r="E510" s="168"/>
      <c r="F510" s="169">
        <v>16.375</v>
      </c>
      <c r="G510" s="168"/>
      <c r="H510" s="168"/>
      <c r="I510" s="168"/>
      <c r="J510" s="168"/>
      <c r="K510" s="1"/>
      <c r="L510" s="1"/>
      <c r="M510" s="1"/>
      <c r="N510" s="1"/>
      <c r="O510" s="1"/>
      <c r="P510" s="1"/>
      <c r="S510" s="1"/>
    </row>
    <row r="511" spans="1:26" ht="24.95" customHeight="1" x14ac:dyDescent="0.25">
      <c r="A511" s="171">
        <v>85</v>
      </c>
      <c r="B511" s="168" t="s">
        <v>565</v>
      </c>
      <c r="C511" s="173" t="s">
        <v>566</v>
      </c>
      <c r="D511" s="172" t="s">
        <v>567</v>
      </c>
      <c r="E511" s="168" t="s">
        <v>195</v>
      </c>
      <c r="F511" s="169">
        <v>0.3465975</v>
      </c>
      <c r="G511" s="170"/>
      <c r="H511" s="168"/>
      <c r="I511" s="170">
        <f>ROUND(F511*(G511+H511),2)</f>
        <v>0</v>
      </c>
      <c r="J511" s="168">
        <f>ROUND(F511*(N511),2)</f>
        <v>0</v>
      </c>
      <c r="K511" s="1">
        <f>ROUND(F511*(O511),2)</f>
        <v>0</v>
      </c>
      <c r="L511" s="1"/>
      <c r="M511" s="1">
        <f>ROUND(F511*(G511+H511),2)</f>
        <v>0</v>
      </c>
      <c r="N511" s="1">
        <v>0</v>
      </c>
      <c r="O511" s="1"/>
      <c r="P511" s="167">
        <f>ROUND(F511*(R511),3)</f>
        <v>0.34699999999999998</v>
      </c>
      <c r="Q511" s="175"/>
      <c r="R511" s="175">
        <v>1</v>
      </c>
      <c r="S511" s="167">
        <f>ROUND(F511*(X511),3)</f>
        <v>0</v>
      </c>
      <c r="X511">
        <v>0</v>
      </c>
      <c r="Z511">
        <v>0</v>
      </c>
    </row>
    <row r="512" spans="1:26" ht="12" customHeight="1" x14ac:dyDescent="0.25">
      <c r="A512" s="168"/>
      <c r="B512" s="168"/>
      <c r="C512" s="172"/>
      <c r="D512" s="172" t="s">
        <v>568</v>
      </c>
      <c r="E512" s="168"/>
      <c r="F512" s="168"/>
      <c r="G512" s="168"/>
      <c r="H512" s="168"/>
      <c r="I512" s="168"/>
      <c r="J512" s="168"/>
      <c r="K512" s="1"/>
      <c r="L512" s="1"/>
      <c r="M512" s="1"/>
      <c r="N512" s="1"/>
      <c r="O512" s="1"/>
      <c r="P512" s="1"/>
      <c r="S512" s="1"/>
    </row>
    <row r="513" spans="1:26" x14ac:dyDescent="0.25">
      <c r="A513" s="168"/>
      <c r="B513" s="168"/>
      <c r="C513" s="168"/>
      <c r="D513" s="172" t="s">
        <v>569</v>
      </c>
      <c r="E513" s="168"/>
      <c r="F513" s="169">
        <v>0.3465975</v>
      </c>
      <c r="G513" s="168"/>
      <c r="H513" s="168"/>
      <c r="I513" s="168"/>
      <c r="J513" s="168"/>
      <c r="K513" s="1"/>
      <c r="L513" s="1"/>
      <c r="M513" s="1"/>
      <c r="N513" s="1"/>
      <c r="O513" s="1"/>
      <c r="P513" s="1"/>
      <c r="S513" s="1"/>
    </row>
    <row r="514" spans="1:26" ht="24.95" customHeight="1" x14ac:dyDescent="0.25">
      <c r="A514" s="171">
        <v>86</v>
      </c>
      <c r="B514" s="168" t="s">
        <v>556</v>
      </c>
      <c r="C514" s="173" t="s">
        <v>570</v>
      </c>
      <c r="D514" s="172" t="s">
        <v>571</v>
      </c>
      <c r="E514" s="168" t="s">
        <v>164</v>
      </c>
      <c r="F514" s="169">
        <v>249.41499999999999</v>
      </c>
      <c r="G514" s="170"/>
      <c r="H514" s="168"/>
      <c r="I514" s="170">
        <f>ROUND(F514*(G514+H514),2)</f>
        <v>0</v>
      </c>
      <c r="J514" s="168">
        <f>ROUND(F514*(N514),2)</f>
        <v>0</v>
      </c>
      <c r="K514" s="1">
        <f>ROUND(F514*(O514),2)</f>
        <v>0</v>
      </c>
      <c r="L514" s="1"/>
      <c r="M514" s="1">
        <f>ROUND(F514*(G514+H514),2)</f>
        <v>0</v>
      </c>
      <c r="N514" s="1">
        <v>0</v>
      </c>
      <c r="O514" s="1"/>
      <c r="P514" s="167">
        <f>ROUND(F514*(R514),3)</f>
        <v>0.13500000000000001</v>
      </c>
      <c r="Q514" s="175"/>
      <c r="R514" s="175">
        <v>5.4226000000000003E-4</v>
      </c>
      <c r="S514" s="167">
        <f>ROUND(F514*(X514),3)</f>
        <v>0</v>
      </c>
      <c r="X514">
        <v>0</v>
      </c>
      <c r="Z514">
        <v>0</v>
      </c>
    </row>
    <row r="515" spans="1:26" ht="12" customHeight="1" x14ac:dyDescent="0.25">
      <c r="A515" s="168"/>
      <c r="B515" s="168"/>
      <c r="C515" s="172"/>
      <c r="D515" s="172" t="s">
        <v>572</v>
      </c>
      <c r="E515" s="168"/>
      <c r="F515" s="168"/>
      <c r="G515" s="168"/>
      <c r="H515" s="168"/>
      <c r="I515" s="168"/>
      <c r="J515" s="168"/>
      <c r="K515" s="1"/>
      <c r="L515" s="1"/>
      <c r="M515" s="1"/>
      <c r="N515" s="1"/>
      <c r="O515" s="1"/>
      <c r="P515" s="1"/>
      <c r="S515" s="1"/>
    </row>
    <row r="516" spans="1:26" x14ac:dyDescent="0.25">
      <c r="A516" s="168"/>
      <c r="B516" s="168"/>
      <c r="C516" s="168"/>
      <c r="D516" s="172" t="s">
        <v>560</v>
      </c>
      <c r="E516" s="168"/>
      <c r="F516" s="169">
        <v>214.69</v>
      </c>
      <c r="G516" s="168"/>
      <c r="H516" s="168"/>
      <c r="I516" s="168"/>
      <c r="J516" s="168"/>
      <c r="K516" s="1"/>
      <c r="L516" s="1"/>
      <c r="M516" s="1"/>
      <c r="N516" s="1"/>
      <c r="O516" s="1"/>
      <c r="P516" s="1"/>
      <c r="S516" s="1"/>
    </row>
    <row r="517" spans="1:26" ht="12" customHeight="1" x14ac:dyDescent="0.25">
      <c r="A517" s="168"/>
      <c r="B517" s="168"/>
      <c r="C517" s="172"/>
      <c r="D517" s="172" t="s">
        <v>573</v>
      </c>
      <c r="E517" s="168"/>
      <c r="F517" s="168"/>
      <c r="G517" s="168"/>
      <c r="H517" s="168"/>
      <c r="I517" s="168"/>
      <c r="J517" s="168"/>
      <c r="K517" s="1"/>
      <c r="L517" s="1"/>
      <c r="M517" s="1"/>
      <c r="N517" s="1"/>
      <c r="O517" s="1"/>
      <c r="P517" s="1"/>
      <c r="S517" s="1"/>
    </row>
    <row r="518" spans="1:26" ht="23.25" x14ac:dyDescent="0.25">
      <c r="A518" s="168"/>
      <c r="B518" s="168"/>
      <c r="C518" s="168"/>
      <c r="D518" s="172" t="s">
        <v>574</v>
      </c>
      <c r="E518" s="168"/>
      <c r="F518" s="169">
        <v>34.725000000000001</v>
      </c>
      <c r="G518" s="168"/>
      <c r="H518" s="168"/>
      <c r="I518" s="168"/>
      <c r="J518" s="168"/>
      <c r="K518" s="1"/>
      <c r="L518" s="1"/>
      <c r="M518" s="1"/>
      <c r="N518" s="1"/>
      <c r="O518" s="1"/>
      <c r="P518" s="1"/>
      <c r="S518" s="1"/>
    </row>
    <row r="519" spans="1:26" ht="24.95" customHeight="1" x14ac:dyDescent="0.25">
      <c r="A519" s="171">
        <v>87</v>
      </c>
      <c r="B519" s="168" t="s">
        <v>556</v>
      </c>
      <c r="C519" s="173" t="s">
        <v>575</v>
      </c>
      <c r="D519" s="172" t="s">
        <v>576</v>
      </c>
      <c r="E519" s="168" t="s">
        <v>164</v>
      </c>
      <c r="F519" s="169">
        <v>16.375</v>
      </c>
      <c r="G519" s="170"/>
      <c r="H519" s="168"/>
      <c r="I519" s="170">
        <f>ROUND(F519*(G519+H519),2)</f>
        <v>0</v>
      </c>
      <c r="J519" s="168">
        <f>ROUND(F519*(N519),2)</f>
        <v>0</v>
      </c>
      <c r="K519" s="1">
        <f>ROUND(F519*(O519),2)</f>
        <v>0</v>
      </c>
      <c r="L519" s="1"/>
      <c r="M519" s="1">
        <f>ROUND(F519*(G519+H519),2)</f>
        <v>0</v>
      </c>
      <c r="N519" s="1">
        <v>0</v>
      </c>
      <c r="O519" s="1"/>
      <c r="P519" s="167">
        <f>ROUND(F519*(R519),3)</f>
        <v>1.2E-2</v>
      </c>
      <c r="Q519" s="175"/>
      <c r="R519" s="175">
        <v>7.1645200000000002E-4</v>
      </c>
      <c r="S519" s="167">
        <f>ROUND(F519*(X519),3)</f>
        <v>0</v>
      </c>
      <c r="X519">
        <v>0</v>
      </c>
      <c r="Z519">
        <v>0</v>
      </c>
    </row>
    <row r="520" spans="1:26" ht="24.95" customHeight="1" x14ac:dyDescent="0.25">
      <c r="A520" s="171">
        <v>88</v>
      </c>
      <c r="B520" s="168" t="s">
        <v>204</v>
      </c>
      <c r="C520" s="173" t="s">
        <v>577</v>
      </c>
      <c r="D520" s="172" t="s">
        <v>578</v>
      </c>
      <c r="E520" s="168" t="s">
        <v>164</v>
      </c>
      <c r="F520" s="169">
        <v>305.65849999999995</v>
      </c>
      <c r="G520" s="170"/>
      <c r="H520" s="168"/>
      <c r="I520" s="170">
        <f>ROUND(F520*(G520+H520),2)</f>
        <v>0</v>
      </c>
      <c r="J520" s="168">
        <f>ROUND(F520*(N520),2)</f>
        <v>0</v>
      </c>
      <c r="K520" s="1">
        <f>ROUND(F520*(O520),2)</f>
        <v>0</v>
      </c>
      <c r="L520" s="1"/>
      <c r="M520" s="1">
        <f>ROUND(F520*(G520+H520),2)</f>
        <v>0</v>
      </c>
      <c r="N520" s="1">
        <v>0</v>
      </c>
      <c r="O520" s="1"/>
      <c r="P520" s="167">
        <f>ROUND(F520*(R520),3)</f>
        <v>1.2989999999999999</v>
      </c>
      <c r="Q520" s="175"/>
      <c r="R520" s="175">
        <v>4.2500000000000003E-3</v>
      </c>
      <c r="S520" s="167">
        <f>ROUND(F520*(X520),3)</f>
        <v>0</v>
      </c>
      <c r="X520">
        <v>0</v>
      </c>
      <c r="Z520">
        <v>0</v>
      </c>
    </row>
    <row r="521" spans="1:26" x14ac:dyDescent="0.25">
      <c r="A521" s="168"/>
      <c r="B521" s="168"/>
      <c r="C521" s="172"/>
      <c r="D521" s="172" t="s">
        <v>579</v>
      </c>
      <c r="E521" s="168"/>
      <c r="F521" s="169">
        <v>305.65849999999995</v>
      </c>
      <c r="G521" s="168"/>
      <c r="H521" s="168"/>
      <c r="I521" s="168"/>
      <c r="J521" s="168"/>
      <c r="K521" s="1"/>
      <c r="L521" s="1"/>
      <c r="M521" s="1"/>
      <c r="N521" s="1"/>
      <c r="O521" s="1"/>
      <c r="P521" s="1"/>
      <c r="S521" s="1"/>
    </row>
    <row r="522" spans="1:26" ht="35.1" customHeight="1" x14ac:dyDescent="0.25">
      <c r="A522" s="171">
        <v>89</v>
      </c>
      <c r="B522" s="168" t="s">
        <v>556</v>
      </c>
      <c r="C522" s="173" t="s">
        <v>580</v>
      </c>
      <c r="D522" s="172" t="s">
        <v>581</v>
      </c>
      <c r="E522" s="168" t="s">
        <v>164</v>
      </c>
      <c r="F522" s="169">
        <v>40.683749999999989</v>
      </c>
      <c r="G522" s="170"/>
      <c r="H522" s="168"/>
      <c r="I522" s="170">
        <f>ROUND(F522*(G522+H522),2)</f>
        <v>0</v>
      </c>
      <c r="J522" s="168">
        <f>ROUND(F522*(N522),2)</f>
        <v>0</v>
      </c>
      <c r="K522" s="1">
        <f>ROUND(F522*(O522),2)</f>
        <v>0</v>
      </c>
      <c r="L522" s="1"/>
      <c r="M522" s="1">
        <f>ROUND(F522*(G522+H522),2)</f>
        <v>0</v>
      </c>
      <c r="N522" s="1">
        <v>0</v>
      </c>
      <c r="O522" s="1"/>
      <c r="P522" s="167">
        <f>ROUND(F522*(R522),3)</f>
        <v>7.0000000000000001E-3</v>
      </c>
      <c r="Q522" s="175"/>
      <c r="R522" s="175">
        <v>1.77942E-4</v>
      </c>
      <c r="S522" s="167">
        <f>ROUND(F522*(X522),3)</f>
        <v>0</v>
      </c>
      <c r="X522">
        <v>0</v>
      </c>
      <c r="Z522">
        <v>0</v>
      </c>
    </row>
    <row r="523" spans="1:26" ht="24" customHeight="1" x14ac:dyDescent="0.25">
      <c r="A523" s="168"/>
      <c r="B523" s="168"/>
      <c r="C523" s="172"/>
      <c r="D523" s="172" t="s">
        <v>582</v>
      </c>
      <c r="E523" s="168"/>
      <c r="F523" s="169">
        <v>40.683749999999989</v>
      </c>
      <c r="G523" s="168"/>
      <c r="H523" s="168"/>
      <c r="I523" s="168"/>
      <c r="J523" s="168"/>
      <c r="K523" s="1"/>
      <c r="L523" s="1"/>
      <c r="M523" s="1"/>
      <c r="N523" s="1"/>
      <c r="O523" s="1"/>
      <c r="P523" s="1"/>
      <c r="S523" s="1"/>
    </row>
    <row r="524" spans="1:26" ht="24.95" customHeight="1" x14ac:dyDescent="0.25">
      <c r="A524" s="171">
        <v>90</v>
      </c>
      <c r="B524" s="168" t="s">
        <v>556</v>
      </c>
      <c r="C524" s="173" t="s">
        <v>583</v>
      </c>
      <c r="D524" s="172" t="s">
        <v>584</v>
      </c>
      <c r="E524" s="168" t="s">
        <v>195</v>
      </c>
      <c r="F524" s="169">
        <v>1.8027175462424998</v>
      </c>
      <c r="G524" s="170"/>
      <c r="H524" s="168"/>
      <c r="I524" s="170">
        <f>ROUND(F524*(G524+H524),2)</f>
        <v>0</v>
      </c>
      <c r="J524" s="168">
        <f>ROUND(F524*(N524),2)</f>
        <v>0</v>
      </c>
      <c r="K524" s="1">
        <f>ROUND(F524*(O524),2)</f>
        <v>0</v>
      </c>
      <c r="L524" s="1"/>
      <c r="M524" s="1">
        <f>ROUND(F524*(G524+H524),2)</f>
        <v>0</v>
      </c>
      <c r="N524" s="1">
        <v>0</v>
      </c>
      <c r="O524" s="1"/>
      <c r="P524" s="167">
        <f>ROUND(F524*(R524),3)</f>
        <v>0</v>
      </c>
      <c r="Q524" s="175"/>
      <c r="R524" s="175">
        <v>0</v>
      </c>
      <c r="S524" s="167">
        <f>ROUND(F524*(X524),3)</f>
        <v>0</v>
      </c>
      <c r="X524">
        <v>0</v>
      </c>
      <c r="Z524">
        <v>0</v>
      </c>
    </row>
    <row r="525" spans="1:26" x14ac:dyDescent="0.25">
      <c r="A525" s="156"/>
      <c r="B525" s="156"/>
      <c r="C525" s="156"/>
      <c r="D525" s="174" t="s">
        <v>73</v>
      </c>
      <c r="E525" s="156"/>
      <c r="F525" s="156"/>
      <c r="G525" s="159">
        <f>ROUND((SUM(L504:L524))/1,2)</f>
        <v>0</v>
      </c>
      <c r="H525" s="159">
        <f>ROUND((SUM(M504:M524))/1,2)</f>
        <v>0</v>
      </c>
      <c r="I525" s="159">
        <f>ROUND((SUM(I504:I524))/1,2)</f>
        <v>0</v>
      </c>
      <c r="J525" s="156"/>
      <c r="K525" s="156"/>
      <c r="L525" s="156">
        <f>ROUND((SUM(L504:L524))/1,2)</f>
        <v>0</v>
      </c>
      <c r="M525" s="156">
        <f>ROUND((SUM(M504:M524))/1,2)</f>
        <v>0</v>
      </c>
      <c r="N525" s="156"/>
      <c r="O525" s="156"/>
      <c r="P525" s="176">
        <f>ROUND((SUM(P504:P524))/1,2)</f>
        <v>1.8</v>
      </c>
      <c r="Q525" s="153"/>
      <c r="R525" s="153"/>
      <c r="S525" s="176">
        <f>ROUND((SUM(S504:S524))/1,2)</f>
        <v>0</v>
      </c>
      <c r="T525" s="153"/>
      <c r="U525" s="153"/>
      <c r="V525" s="153"/>
      <c r="W525" s="153"/>
      <c r="X525" s="153"/>
      <c r="Y525" s="153"/>
      <c r="Z525" s="153"/>
    </row>
    <row r="526" spans="1:26" x14ac:dyDescent="0.25">
      <c r="A526" s="1"/>
      <c r="B526" s="1"/>
      <c r="C526" s="1"/>
      <c r="D526" s="199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S526" s="1"/>
    </row>
    <row r="527" spans="1:26" x14ac:dyDescent="0.25">
      <c r="A527" s="156"/>
      <c r="B527" s="156"/>
      <c r="C527" s="156"/>
      <c r="D527" s="174" t="s">
        <v>74</v>
      </c>
      <c r="E527" s="156"/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  <c r="Q527" s="153"/>
      <c r="R527" s="153"/>
      <c r="S527" s="156"/>
      <c r="T527" s="153"/>
      <c r="U527" s="153"/>
      <c r="V527" s="153"/>
      <c r="W527" s="153"/>
      <c r="X527" s="153"/>
      <c r="Y527" s="153"/>
      <c r="Z527" s="153"/>
    </row>
    <row r="528" spans="1:26" ht="24.95" customHeight="1" x14ac:dyDescent="0.25">
      <c r="A528" s="171">
        <v>91</v>
      </c>
      <c r="B528" s="168" t="s">
        <v>585</v>
      </c>
      <c r="C528" s="173" t="s">
        <v>586</v>
      </c>
      <c r="D528" s="172" t="s">
        <v>587</v>
      </c>
      <c r="E528" s="168" t="s">
        <v>164</v>
      </c>
      <c r="F528" s="169">
        <v>1.7499999999999998</v>
      </c>
      <c r="G528" s="170"/>
      <c r="H528" s="168"/>
      <c r="I528" s="170">
        <f>ROUND(F528*(G528+H528),2)</f>
        <v>0</v>
      </c>
      <c r="J528" s="168">
        <f>ROUND(F528*(N528),2)</f>
        <v>0</v>
      </c>
      <c r="K528" s="1">
        <f>ROUND(F528*(O528),2)</f>
        <v>0</v>
      </c>
      <c r="L528" s="1"/>
      <c r="M528" s="1">
        <f>ROUND(F528*(G528+H528),2)</f>
        <v>0</v>
      </c>
      <c r="N528" s="1">
        <v>0</v>
      </c>
      <c r="O528" s="1"/>
      <c r="P528" s="167">
        <f>ROUND(F528*(R528),3)</f>
        <v>1E-3</v>
      </c>
      <c r="Q528" s="175"/>
      <c r="R528" s="175">
        <v>8.3378399999999996E-4</v>
      </c>
      <c r="S528" s="167">
        <f>ROUND(F528*(X528),3)</f>
        <v>0</v>
      </c>
      <c r="X528">
        <v>0</v>
      </c>
      <c r="Z528">
        <v>0</v>
      </c>
    </row>
    <row r="529" spans="1:26" ht="12" customHeight="1" x14ac:dyDescent="0.25">
      <c r="A529" s="168"/>
      <c r="B529" s="168"/>
      <c r="C529" s="172"/>
      <c r="D529" s="172" t="s">
        <v>588</v>
      </c>
      <c r="E529" s="168"/>
      <c r="F529" s="168"/>
      <c r="G529" s="168"/>
      <c r="H529" s="168"/>
      <c r="I529" s="168"/>
      <c r="J529" s="168"/>
      <c r="K529" s="1"/>
      <c r="L529" s="1"/>
      <c r="M529" s="1"/>
      <c r="N529" s="1"/>
      <c r="O529" s="1"/>
      <c r="P529" s="1"/>
      <c r="S529" s="1"/>
    </row>
    <row r="530" spans="1:26" x14ac:dyDescent="0.25">
      <c r="A530" s="168"/>
      <c r="B530" s="168"/>
      <c r="C530" s="168"/>
      <c r="D530" s="172" t="s">
        <v>589</v>
      </c>
      <c r="E530" s="168"/>
      <c r="F530" s="169">
        <v>0.89999999999999991</v>
      </c>
      <c r="G530" s="168"/>
      <c r="H530" s="168"/>
      <c r="I530" s="168"/>
      <c r="J530" s="168"/>
      <c r="K530" s="1"/>
      <c r="L530" s="1"/>
      <c r="M530" s="1"/>
      <c r="N530" s="1"/>
      <c r="O530" s="1"/>
      <c r="P530" s="1"/>
      <c r="S530" s="1"/>
    </row>
    <row r="531" spans="1:26" ht="12" customHeight="1" x14ac:dyDescent="0.25">
      <c r="A531" s="168"/>
      <c r="B531" s="168"/>
      <c r="C531" s="172"/>
      <c r="D531" s="172" t="s">
        <v>590</v>
      </c>
      <c r="E531" s="168"/>
      <c r="F531" s="168"/>
      <c r="G531" s="168"/>
      <c r="H531" s="168"/>
      <c r="I531" s="168"/>
      <c r="J531" s="168"/>
      <c r="K531" s="1"/>
      <c r="L531" s="1"/>
      <c r="M531" s="1"/>
      <c r="N531" s="1"/>
      <c r="O531" s="1"/>
      <c r="P531" s="1"/>
      <c r="S531" s="1"/>
    </row>
    <row r="532" spans="1:26" x14ac:dyDescent="0.25">
      <c r="A532" s="168"/>
      <c r="B532" s="168"/>
      <c r="C532" s="168"/>
      <c r="D532" s="172" t="s">
        <v>591</v>
      </c>
      <c r="E532" s="168"/>
      <c r="F532" s="169">
        <v>0.84999999999999987</v>
      </c>
      <c r="G532" s="168"/>
      <c r="H532" s="168"/>
      <c r="I532" s="168"/>
      <c r="J532" s="168"/>
      <c r="K532" s="1"/>
      <c r="L532" s="1"/>
      <c r="M532" s="1"/>
      <c r="N532" s="1"/>
      <c r="O532" s="1"/>
      <c r="P532" s="1"/>
      <c r="S532" s="1"/>
    </row>
    <row r="533" spans="1:26" ht="24.95" customHeight="1" x14ac:dyDescent="0.25">
      <c r="A533" s="171">
        <v>92</v>
      </c>
      <c r="B533" s="168" t="s">
        <v>592</v>
      </c>
      <c r="C533" s="173" t="s">
        <v>593</v>
      </c>
      <c r="D533" s="172" t="s">
        <v>594</v>
      </c>
      <c r="E533" s="168" t="s">
        <v>164</v>
      </c>
      <c r="F533" s="169">
        <v>1.8375000000000001</v>
      </c>
      <c r="G533" s="170"/>
      <c r="H533" s="168"/>
      <c r="I533" s="170">
        <f>ROUND(F533*(G533+H533),2)</f>
        <v>0</v>
      </c>
      <c r="J533" s="168">
        <f>ROUND(F533*(N533),2)</f>
        <v>0</v>
      </c>
      <c r="K533" s="1">
        <f>ROUND(F533*(O533),2)</f>
        <v>0</v>
      </c>
      <c r="L533" s="1"/>
      <c r="M533" s="1">
        <f>ROUND(F533*(G533+H533),2)</f>
        <v>0</v>
      </c>
      <c r="N533" s="1">
        <v>0</v>
      </c>
      <c r="O533" s="1"/>
      <c r="P533" s="167">
        <f>ROUND(F533*(R533),3)</f>
        <v>2.5999999999999999E-2</v>
      </c>
      <c r="Q533" s="175"/>
      <c r="R533" s="175">
        <v>1.4E-2</v>
      </c>
      <c r="S533" s="167">
        <f>ROUND(F533*(X533),3)</f>
        <v>0</v>
      </c>
      <c r="X533">
        <v>0</v>
      </c>
      <c r="Z533">
        <v>0</v>
      </c>
    </row>
    <row r="534" spans="1:26" ht="12" customHeight="1" x14ac:dyDescent="0.25">
      <c r="A534" s="168"/>
      <c r="B534" s="168"/>
      <c r="C534" s="172"/>
      <c r="D534" s="172" t="s">
        <v>306</v>
      </c>
      <c r="E534" s="168"/>
      <c r="F534" s="168"/>
      <c r="G534" s="168"/>
      <c r="H534" s="168"/>
      <c r="I534" s="168"/>
      <c r="J534" s="168"/>
      <c r="K534" s="1"/>
      <c r="L534" s="1"/>
      <c r="M534" s="1"/>
      <c r="N534" s="1"/>
      <c r="O534" s="1"/>
      <c r="P534" s="1"/>
      <c r="S534" s="1"/>
    </row>
    <row r="535" spans="1:26" x14ac:dyDescent="0.25">
      <c r="A535" s="168"/>
      <c r="B535" s="168"/>
      <c r="C535" s="168"/>
      <c r="D535" s="172" t="s">
        <v>595</v>
      </c>
      <c r="E535" s="168"/>
      <c r="F535" s="169">
        <v>1.8375000000000001</v>
      </c>
      <c r="G535" s="168"/>
      <c r="H535" s="168"/>
      <c r="I535" s="168"/>
      <c r="J535" s="168"/>
      <c r="K535" s="1"/>
      <c r="L535" s="1"/>
      <c r="M535" s="1"/>
      <c r="N535" s="1"/>
      <c r="O535" s="1"/>
      <c r="P535" s="1"/>
      <c r="S535" s="1"/>
    </row>
    <row r="536" spans="1:26" ht="24.95" customHeight="1" x14ac:dyDescent="0.25">
      <c r="A536" s="171">
        <v>93</v>
      </c>
      <c r="B536" s="168" t="s">
        <v>585</v>
      </c>
      <c r="C536" s="173" t="s">
        <v>596</v>
      </c>
      <c r="D536" s="172" t="s">
        <v>597</v>
      </c>
      <c r="E536" s="168" t="s">
        <v>164</v>
      </c>
      <c r="F536" s="169">
        <v>158.93750000000003</v>
      </c>
      <c r="G536" s="170"/>
      <c r="H536" s="168"/>
      <c r="I536" s="170">
        <f>ROUND(F536*(G536+H536),2)</f>
        <v>0</v>
      </c>
      <c r="J536" s="168">
        <f>ROUND(F536*(N536),2)</f>
        <v>0</v>
      </c>
      <c r="K536" s="1">
        <f>ROUND(F536*(O536),2)</f>
        <v>0</v>
      </c>
      <c r="L536" s="1"/>
      <c r="M536" s="1">
        <f>ROUND(F536*(G536+H536),2)</f>
        <v>0</v>
      </c>
      <c r="N536" s="1">
        <v>0</v>
      </c>
      <c r="O536" s="1"/>
      <c r="P536" s="167">
        <f>ROUND(F536*(R536),3)</f>
        <v>0</v>
      </c>
      <c r="Q536" s="175"/>
      <c r="R536" s="175">
        <v>0</v>
      </c>
      <c r="S536" s="167">
        <f>ROUND(F536*(X536),3)</f>
        <v>0</v>
      </c>
      <c r="X536">
        <v>0</v>
      </c>
      <c r="Z536">
        <v>0</v>
      </c>
    </row>
    <row r="537" spans="1:26" ht="24" customHeight="1" x14ac:dyDescent="0.25">
      <c r="A537" s="168"/>
      <c r="B537" s="168"/>
      <c r="C537" s="172"/>
      <c r="D537" s="172" t="s">
        <v>598</v>
      </c>
      <c r="E537" s="168"/>
      <c r="F537" s="169">
        <v>158.93750000000003</v>
      </c>
      <c r="G537" s="168"/>
      <c r="H537" s="168"/>
      <c r="I537" s="168"/>
      <c r="J537" s="168"/>
      <c r="K537" s="1"/>
      <c r="L537" s="1"/>
      <c r="M537" s="1"/>
      <c r="N537" s="1"/>
      <c r="O537" s="1"/>
      <c r="P537" s="1"/>
      <c r="S537" s="1"/>
    </row>
    <row r="538" spans="1:26" ht="24.95" customHeight="1" x14ac:dyDescent="0.25">
      <c r="A538" s="171">
        <v>94</v>
      </c>
      <c r="B538" s="168" t="s">
        <v>592</v>
      </c>
      <c r="C538" s="173" t="s">
        <v>599</v>
      </c>
      <c r="D538" s="172" t="s">
        <v>600</v>
      </c>
      <c r="E538" s="168" t="s">
        <v>164</v>
      </c>
      <c r="F538" s="169">
        <v>163.70614</v>
      </c>
      <c r="G538" s="170"/>
      <c r="H538" s="168"/>
      <c r="I538" s="170">
        <f>ROUND(F538*(G538+H538),2)</f>
        <v>0</v>
      </c>
      <c r="J538" s="168">
        <f>ROUND(F538*(N538),2)</f>
        <v>0</v>
      </c>
      <c r="K538" s="1">
        <f>ROUND(F538*(O538),2)</f>
        <v>0</v>
      </c>
      <c r="L538" s="1"/>
      <c r="M538" s="1">
        <f>ROUND(F538*(G538+H538),2)</f>
        <v>0</v>
      </c>
      <c r="N538" s="1">
        <v>0</v>
      </c>
      <c r="O538" s="1"/>
      <c r="P538" s="167">
        <f>ROUND(F538*(R538),3)</f>
        <v>0.40100000000000002</v>
      </c>
      <c r="Q538" s="175"/>
      <c r="R538" s="175">
        <v>2.4499999999999999E-3</v>
      </c>
      <c r="S538" s="167">
        <f>ROUND(F538*(X538),3)</f>
        <v>0</v>
      </c>
      <c r="X538">
        <v>0</v>
      </c>
      <c r="Z538">
        <v>0</v>
      </c>
    </row>
    <row r="539" spans="1:26" ht="12" customHeight="1" x14ac:dyDescent="0.25">
      <c r="A539" s="168"/>
      <c r="B539" s="168"/>
      <c r="C539" s="172"/>
      <c r="D539" s="172" t="s">
        <v>319</v>
      </c>
      <c r="E539" s="168"/>
      <c r="F539" s="168"/>
      <c r="G539" s="168"/>
      <c r="H539" s="168"/>
      <c r="I539" s="168"/>
      <c r="J539" s="168"/>
      <c r="K539" s="1"/>
      <c r="L539" s="1"/>
      <c r="M539" s="1"/>
      <c r="N539" s="1"/>
      <c r="O539" s="1"/>
      <c r="P539" s="1"/>
      <c r="S539" s="1"/>
    </row>
    <row r="540" spans="1:26" x14ac:dyDescent="0.25">
      <c r="A540" s="168"/>
      <c r="B540" s="168"/>
      <c r="C540" s="168"/>
      <c r="D540" s="172" t="s">
        <v>601</v>
      </c>
      <c r="E540" s="168"/>
      <c r="F540" s="169">
        <v>163.70614</v>
      </c>
      <c r="G540" s="168"/>
      <c r="H540" s="168"/>
      <c r="I540" s="168"/>
      <c r="J540" s="168"/>
      <c r="K540" s="1"/>
      <c r="L540" s="1"/>
      <c r="M540" s="1"/>
      <c r="N540" s="1"/>
      <c r="O540" s="1"/>
      <c r="P540" s="1"/>
      <c r="S540" s="1"/>
    </row>
    <row r="541" spans="1:26" ht="24.95" customHeight="1" x14ac:dyDescent="0.25">
      <c r="A541" s="171">
        <v>95</v>
      </c>
      <c r="B541" s="168" t="s">
        <v>592</v>
      </c>
      <c r="C541" s="173" t="s">
        <v>602</v>
      </c>
      <c r="D541" s="172" t="s">
        <v>603</v>
      </c>
      <c r="E541" s="168" t="s">
        <v>164</v>
      </c>
      <c r="F541" s="169">
        <v>163.70614</v>
      </c>
      <c r="G541" s="170"/>
      <c r="H541" s="168"/>
      <c r="I541" s="170">
        <f>ROUND(F541*(G541+H541),2)</f>
        <v>0</v>
      </c>
      <c r="J541" s="168">
        <f>ROUND(F541*(N541),2)</f>
        <v>0</v>
      </c>
      <c r="K541" s="1">
        <f>ROUND(F541*(O541),2)</f>
        <v>0</v>
      </c>
      <c r="L541" s="1"/>
      <c r="M541" s="1">
        <f>ROUND(F541*(G541+H541),2)</f>
        <v>0</v>
      </c>
      <c r="N541" s="1">
        <v>0</v>
      </c>
      <c r="O541" s="1"/>
      <c r="P541" s="167">
        <f>ROUND(F541*(R541),3)</f>
        <v>0.24099999999999999</v>
      </c>
      <c r="Q541" s="175"/>
      <c r="R541" s="175">
        <v>1.47E-3</v>
      </c>
      <c r="S541" s="167">
        <f>ROUND(F541*(X541),3)</f>
        <v>0</v>
      </c>
      <c r="X541">
        <v>0</v>
      </c>
      <c r="Z541">
        <v>0</v>
      </c>
    </row>
    <row r="542" spans="1:26" ht="12" customHeight="1" x14ac:dyDescent="0.25">
      <c r="A542" s="168"/>
      <c r="B542" s="168"/>
      <c r="C542" s="172"/>
      <c r="D542" s="172" t="s">
        <v>319</v>
      </c>
      <c r="E542" s="168"/>
      <c r="F542" s="168"/>
      <c r="G542" s="168"/>
      <c r="H542" s="168"/>
      <c r="I542" s="168"/>
      <c r="J542" s="168"/>
      <c r="K542" s="1"/>
      <c r="L542" s="1"/>
      <c r="M542" s="1"/>
      <c r="N542" s="1"/>
      <c r="O542" s="1"/>
      <c r="P542" s="1"/>
      <c r="S542" s="1"/>
    </row>
    <row r="543" spans="1:26" x14ac:dyDescent="0.25">
      <c r="A543" s="168"/>
      <c r="B543" s="168"/>
      <c r="C543" s="168"/>
      <c r="D543" s="172" t="s">
        <v>601</v>
      </c>
      <c r="E543" s="168"/>
      <c r="F543" s="169">
        <v>163.70614</v>
      </c>
      <c r="G543" s="168"/>
      <c r="H543" s="168"/>
      <c r="I543" s="168"/>
      <c r="J543" s="168"/>
      <c r="K543" s="1"/>
      <c r="L543" s="1"/>
      <c r="M543" s="1"/>
      <c r="N543" s="1"/>
      <c r="O543" s="1"/>
      <c r="P543" s="1"/>
      <c r="S543" s="1"/>
    </row>
    <row r="544" spans="1:26" ht="24.95" customHeight="1" x14ac:dyDescent="0.25">
      <c r="A544" s="171">
        <v>96</v>
      </c>
      <c r="B544" s="168" t="s">
        <v>585</v>
      </c>
      <c r="C544" s="173" t="s">
        <v>604</v>
      </c>
      <c r="D544" s="172" t="s">
        <v>605</v>
      </c>
      <c r="E544" s="168" t="s">
        <v>164</v>
      </c>
      <c r="F544" s="169">
        <v>158.93799999999999</v>
      </c>
      <c r="G544" s="170"/>
      <c r="H544" s="168"/>
      <c r="I544" s="170">
        <f>ROUND(F544*(G544+H544),2)</f>
        <v>0</v>
      </c>
      <c r="J544" s="168">
        <f>ROUND(F544*(N544),2)</f>
        <v>0</v>
      </c>
      <c r="K544" s="1">
        <f>ROUND(F544*(O544),2)</f>
        <v>0</v>
      </c>
      <c r="L544" s="1"/>
      <c r="M544" s="1">
        <f>ROUND(F544*(G544+H544),2)</f>
        <v>0</v>
      </c>
      <c r="N544" s="1">
        <v>0</v>
      </c>
      <c r="O544" s="1"/>
      <c r="P544" s="167">
        <f>ROUND(F544*(R544),3)</f>
        <v>1.7000000000000001E-2</v>
      </c>
      <c r="Q544" s="175"/>
      <c r="R544" s="175">
        <v>1.1E-4</v>
      </c>
      <c r="S544" s="167">
        <f>ROUND(F544*(X544),3)</f>
        <v>0</v>
      </c>
      <c r="X544">
        <v>0</v>
      </c>
      <c r="Z544">
        <v>0</v>
      </c>
    </row>
    <row r="545" spans="1:26" ht="24.95" customHeight="1" x14ac:dyDescent="0.25">
      <c r="A545" s="171">
        <v>97</v>
      </c>
      <c r="B545" s="168" t="s">
        <v>592</v>
      </c>
      <c r="C545" s="173" t="s">
        <v>606</v>
      </c>
      <c r="D545" s="172" t="s">
        <v>607</v>
      </c>
      <c r="E545" s="168" t="s">
        <v>164</v>
      </c>
      <c r="F545" s="169">
        <v>182.77869999999999</v>
      </c>
      <c r="G545" s="170"/>
      <c r="H545" s="168"/>
      <c r="I545" s="170">
        <f>ROUND(F545*(G545+H545),2)</f>
        <v>0</v>
      </c>
      <c r="J545" s="168">
        <f>ROUND(F545*(N545),2)</f>
        <v>0</v>
      </c>
      <c r="K545" s="1">
        <f>ROUND(F545*(O545),2)</f>
        <v>0</v>
      </c>
      <c r="L545" s="1"/>
      <c r="M545" s="1">
        <f>ROUND(F545*(G545+H545),2)</f>
        <v>0</v>
      </c>
      <c r="N545" s="1">
        <v>0</v>
      </c>
      <c r="O545" s="1"/>
      <c r="P545" s="167">
        <f>ROUND(F545*(R545),3)</f>
        <v>4.0000000000000001E-3</v>
      </c>
      <c r="Q545" s="175"/>
      <c r="R545" s="175">
        <v>2.0000000000000002E-5</v>
      </c>
      <c r="S545" s="167">
        <f>ROUND(F545*(X545),3)</f>
        <v>0</v>
      </c>
      <c r="X545">
        <v>0</v>
      </c>
      <c r="Z545">
        <v>0</v>
      </c>
    </row>
    <row r="546" spans="1:26" x14ac:dyDescent="0.25">
      <c r="A546" s="168"/>
      <c r="B546" s="168"/>
      <c r="C546" s="172"/>
      <c r="D546" s="172" t="s">
        <v>608</v>
      </c>
      <c r="E546" s="168"/>
      <c r="F546" s="169">
        <v>182.77869999999999</v>
      </c>
      <c r="G546" s="168"/>
      <c r="H546" s="168"/>
      <c r="I546" s="168"/>
      <c r="J546" s="168"/>
      <c r="K546" s="1"/>
      <c r="L546" s="1"/>
      <c r="M546" s="1"/>
      <c r="N546" s="1"/>
      <c r="O546" s="1"/>
      <c r="P546" s="1"/>
      <c r="S546" s="1"/>
    </row>
    <row r="547" spans="1:26" ht="24.95" customHeight="1" x14ac:dyDescent="0.25">
      <c r="A547" s="171">
        <v>98</v>
      </c>
      <c r="B547" s="168" t="s">
        <v>585</v>
      </c>
      <c r="C547" s="173" t="s">
        <v>609</v>
      </c>
      <c r="D547" s="172" t="s">
        <v>610</v>
      </c>
      <c r="E547" s="168" t="s">
        <v>164</v>
      </c>
      <c r="F547" s="169">
        <v>366.49</v>
      </c>
      <c r="G547" s="170"/>
      <c r="H547" s="168"/>
      <c r="I547" s="170">
        <f>ROUND(F547*(G547+H547),2)</f>
        <v>0</v>
      </c>
      <c r="J547" s="168">
        <f>ROUND(F547*(N547),2)</f>
        <v>0</v>
      </c>
      <c r="K547" s="1">
        <f>ROUND(F547*(O547),2)</f>
        <v>0</v>
      </c>
      <c r="L547" s="1"/>
      <c r="M547" s="1">
        <f>ROUND(F547*(G547+H547),2)</f>
        <v>0</v>
      </c>
      <c r="N547" s="1">
        <v>0</v>
      </c>
      <c r="O547" s="1"/>
      <c r="P547" s="167">
        <f>ROUND(F547*(R547),3)</f>
        <v>0.19600000000000001</v>
      </c>
      <c r="Q547" s="175"/>
      <c r="R547" s="175">
        <v>5.3378400000000004E-4</v>
      </c>
      <c r="S547" s="167">
        <f>ROUND(F547*(X547),3)</f>
        <v>0</v>
      </c>
      <c r="X547">
        <v>0</v>
      </c>
      <c r="Z547">
        <v>0</v>
      </c>
    </row>
    <row r="548" spans="1:26" ht="12" customHeight="1" x14ac:dyDescent="0.25">
      <c r="A548" s="168"/>
      <c r="B548" s="168"/>
      <c r="C548" s="172"/>
      <c r="D548" s="172" t="s">
        <v>611</v>
      </c>
      <c r="E548" s="168"/>
      <c r="F548" s="168"/>
      <c r="G548" s="168"/>
      <c r="H548" s="168"/>
      <c r="I548" s="168"/>
      <c r="J548" s="168"/>
      <c r="K548" s="1"/>
      <c r="L548" s="1"/>
      <c r="M548" s="1"/>
      <c r="N548" s="1"/>
      <c r="O548" s="1"/>
      <c r="P548" s="1"/>
      <c r="S548" s="1"/>
    </row>
    <row r="549" spans="1:26" x14ac:dyDescent="0.25">
      <c r="A549" s="168"/>
      <c r="B549" s="168"/>
      <c r="C549" s="168"/>
      <c r="D549" s="172" t="s">
        <v>612</v>
      </c>
      <c r="E549" s="168"/>
      <c r="F549" s="169">
        <v>197.92500000000001</v>
      </c>
      <c r="G549" s="168"/>
      <c r="H549" s="168"/>
      <c r="I549" s="168"/>
      <c r="J549" s="168"/>
      <c r="K549" s="1"/>
      <c r="L549" s="1"/>
      <c r="M549" s="1"/>
      <c r="N549" s="1"/>
      <c r="O549" s="1"/>
      <c r="P549" s="1"/>
      <c r="S549" s="1"/>
    </row>
    <row r="550" spans="1:26" ht="12" customHeight="1" x14ac:dyDescent="0.25">
      <c r="A550" s="168"/>
      <c r="B550" s="168"/>
      <c r="C550" s="172"/>
      <c r="D550" s="172" t="s">
        <v>613</v>
      </c>
      <c r="E550" s="168"/>
      <c r="F550" s="168"/>
      <c r="G550" s="168"/>
      <c r="H550" s="168"/>
      <c r="I550" s="168"/>
      <c r="J550" s="168"/>
      <c r="K550" s="1"/>
      <c r="L550" s="1"/>
      <c r="M550" s="1"/>
      <c r="N550" s="1"/>
      <c r="O550" s="1"/>
      <c r="P550" s="1"/>
      <c r="S550" s="1"/>
    </row>
    <row r="551" spans="1:26" x14ac:dyDescent="0.25">
      <c r="A551" s="168"/>
      <c r="B551" s="168"/>
      <c r="C551" s="168"/>
      <c r="D551" s="172" t="s">
        <v>614</v>
      </c>
      <c r="E551" s="168"/>
      <c r="F551" s="169">
        <v>168.565</v>
      </c>
      <c r="G551" s="168"/>
      <c r="H551" s="168"/>
      <c r="I551" s="168"/>
      <c r="J551" s="168"/>
      <c r="K551" s="1"/>
      <c r="L551" s="1"/>
      <c r="M551" s="1"/>
      <c r="N551" s="1"/>
      <c r="O551" s="1"/>
      <c r="P551" s="1"/>
      <c r="S551" s="1"/>
    </row>
    <row r="552" spans="1:26" ht="24.95" customHeight="1" x14ac:dyDescent="0.25">
      <c r="A552" s="171">
        <v>99</v>
      </c>
      <c r="B552" s="168" t="s">
        <v>204</v>
      </c>
      <c r="C552" s="173" t="s">
        <v>615</v>
      </c>
      <c r="D552" s="172" t="s">
        <v>616</v>
      </c>
      <c r="E552" s="168" t="s">
        <v>164</v>
      </c>
      <c r="F552" s="169">
        <v>373.81980000000004</v>
      </c>
      <c r="G552" s="170"/>
      <c r="H552" s="168"/>
      <c r="I552" s="170">
        <f>ROUND(F552*(G552+H552),2)</f>
        <v>0</v>
      </c>
      <c r="J552" s="168">
        <f>ROUND(F552*(N552),2)</f>
        <v>0</v>
      </c>
      <c r="K552" s="1">
        <f>ROUND(F552*(O552),2)</f>
        <v>0</v>
      </c>
      <c r="L552" s="1"/>
      <c r="M552" s="1">
        <f>ROUND(F552*(G552+H552),2)</f>
        <v>0</v>
      </c>
      <c r="N552" s="1">
        <v>0</v>
      </c>
      <c r="O552" s="1"/>
      <c r="P552" s="167">
        <f>ROUND(F552*(R552),3)</f>
        <v>2.2429999999999999</v>
      </c>
      <c r="Q552" s="175"/>
      <c r="R552" s="175">
        <v>6.0000000000000001E-3</v>
      </c>
      <c r="S552" s="167">
        <f>ROUND(F552*(X552),3)</f>
        <v>0</v>
      </c>
      <c r="X552">
        <v>0</v>
      </c>
      <c r="Z552">
        <v>0</v>
      </c>
    </row>
    <row r="553" spans="1:26" ht="12" customHeight="1" x14ac:dyDescent="0.25">
      <c r="A553" s="168"/>
      <c r="B553" s="168"/>
      <c r="C553" s="172"/>
      <c r="D553" s="172" t="s">
        <v>617</v>
      </c>
      <c r="E553" s="168"/>
      <c r="F553" s="168"/>
      <c r="G553" s="168"/>
      <c r="H553" s="168"/>
      <c r="I553" s="168"/>
      <c r="J553" s="168"/>
      <c r="K553" s="1"/>
      <c r="L553" s="1"/>
      <c r="M553" s="1"/>
      <c r="N553" s="1"/>
      <c r="O553" s="1"/>
      <c r="P553" s="1"/>
      <c r="S553" s="1"/>
    </row>
    <row r="554" spans="1:26" x14ac:dyDescent="0.25">
      <c r="A554" s="168"/>
      <c r="B554" s="168"/>
      <c r="C554" s="168"/>
      <c r="D554" s="172" t="s">
        <v>618</v>
      </c>
      <c r="E554" s="168"/>
      <c r="F554" s="169">
        <v>373.81980000000004</v>
      </c>
      <c r="G554" s="168"/>
      <c r="H554" s="168"/>
      <c r="I554" s="168"/>
      <c r="J554" s="168"/>
      <c r="K554" s="1"/>
      <c r="L554" s="1"/>
      <c r="M554" s="1"/>
      <c r="N554" s="1"/>
      <c r="O554" s="1"/>
      <c r="P554" s="1"/>
      <c r="S554" s="1"/>
    </row>
    <row r="555" spans="1:26" ht="24.95" customHeight="1" x14ac:dyDescent="0.25">
      <c r="A555" s="171">
        <v>100</v>
      </c>
      <c r="B555" s="168" t="s">
        <v>619</v>
      </c>
      <c r="C555" s="173" t="s">
        <v>620</v>
      </c>
      <c r="D555" s="172" t="s">
        <v>621</v>
      </c>
      <c r="E555" s="168" t="s">
        <v>195</v>
      </c>
      <c r="F555" s="169">
        <v>3.1285962429600005</v>
      </c>
      <c r="G555" s="170"/>
      <c r="H555" s="168"/>
      <c r="I555" s="170">
        <f>ROUND(F555*(G555+H555),2)</f>
        <v>0</v>
      </c>
      <c r="J555" s="168">
        <f>ROUND(F555*(N555),2)</f>
        <v>0</v>
      </c>
      <c r="K555" s="1">
        <f>ROUND(F555*(O555),2)</f>
        <v>0</v>
      </c>
      <c r="L555" s="1"/>
      <c r="M555" s="1">
        <f>ROUND(F555*(G555+H555),2)</f>
        <v>0</v>
      </c>
      <c r="N555" s="1">
        <v>0</v>
      </c>
      <c r="O555" s="1"/>
      <c r="P555" s="167">
        <f>ROUND(F555*(R555),3)</f>
        <v>0</v>
      </c>
      <c r="Q555" s="175"/>
      <c r="R555" s="175">
        <v>0</v>
      </c>
      <c r="S555" s="167">
        <f>ROUND(F555*(X555),3)</f>
        <v>0</v>
      </c>
      <c r="X555">
        <v>0</v>
      </c>
      <c r="Z555">
        <v>0</v>
      </c>
    </row>
    <row r="556" spans="1:26" x14ac:dyDescent="0.25">
      <c r="A556" s="156"/>
      <c r="B556" s="156"/>
      <c r="C556" s="156"/>
      <c r="D556" s="174" t="s">
        <v>74</v>
      </c>
      <c r="E556" s="156"/>
      <c r="F556" s="156"/>
      <c r="G556" s="159">
        <f>ROUND((SUM(L527:L555))/1,2)</f>
        <v>0</v>
      </c>
      <c r="H556" s="159">
        <f>ROUND((SUM(M527:M555))/1,2)</f>
        <v>0</v>
      </c>
      <c r="I556" s="159">
        <f>ROUND((SUM(I527:I555))/1,2)</f>
        <v>0</v>
      </c>
      <c r="J556" s="156"/>
      <c r="K556" s="156"/>
      <c r="L556" s="156">
        <f>ROUND((SUM(L527:L555))/1,2)</f>
        <v>0</v>
      </c>
      <c r="M556" s="156">
        <f>ROUND((SUM(M527:M555))/1,2)</f>
        <v>0</v>
      </c>
      <c r="N556" s="156"/>
      <c r="O556" s="156"/>
      <c r="P556" s="176">
        <f>ROUND((SUM(P527:P555))/1,2)</f>
        <v>3.13</v>
      </c>
      <c r="Q556" s="153"/>
      <c r="R556" s="153"/>
      <c r="S556" s="176">
        <f>ROUND((SUM(S527:S555))/1,2)</f>
        <v>0</v>
      </c>
      <c r="T556" s="153"/>
      <c r="U556" s="153"/>
      <c r="V556" s="153"/>
      <c r="W556" s="153"/>
      <c r="X556" s="153"/>
      <c r="Y556" s="153"/>
      <c r="Z556" s="153"/>
    </row>
    <row r="557" spans="1:26" x14ac:dyDescent="0.25">
      <c r="A557" s="1"/>
      <c r="B557" s="1"/>
      <c r="C557" s="1"/>
      <c r="D557" s="199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S557" s="1"/>
    </row>
    <row r="558" spans="1:26" x14ac:dyDescent="0.25">
      <c r="A558" s="156"/>
      <c r="B558" s="156"/>
      <c r="C558" s="156"/>
      <c r="D558" s="174" t="s">
        <v>75</v>
      </c>
      <c r="E558" s="156"/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  <c r="Q558" s="153"/>
      <c r="R558" s="153"/>
      <c r="S558" s="156"/>
      <c r="T558" s="153"/>
      <c r="U558" s="153"/>
      <c r="V558" s="153"/>
      <c r="W558" s="153"/>
      <c r="X558" s="153"/>
      <c r="Y558" s="153"/>
      <c r="Z558" s="153"/>
    </row>
    <row r="559" spans="1:26" ht="24.95" customHeight="1" x14ac:dyDescent="0.25">
      <c r="A559" s="171">
        <v>101</v>
      </c>
      <c r="B559" s="168" t="s">
        <v>622</v>
      </c>
      <c r="C559" s="173" t="s">
        <v>623</v>
      </c>
      <c r="D559" s="172" t="s">
        <v>624</v>
      </c>
      <c r="E559" s="168" t="s">
        <v>277</v>
      </c>
      <c r="F559" s="169">
        <v>1</v>
      </c>
      <c r="G559" s="170"/>
      <c r="H559" s="168"/>
      <c r="I559" s="170">
        <f>ROUND(F559*(G559+H559),2)</f>
        <v>0</v>
      </c>
      <c r="J559" s="168">
        <f>ROUND(F559*(N559),2)</f>
        <v>0</v>
      </c>
      <c r="K559" s="1">
        <f>ROUND(F559*(O559),2)</f>
        <v>0</v>
      </c>
      <c r="L559" s="1"/>
      <c r="M559" s="1">
        <f>ROUND(F559*(G559+H559),2)</f>
        <v>0</v>
      </c>
      <c r="N559" s="1">
        <v>0</v>
      </c>
      <c r="O559" s="1"/>
      <c r="P559" s="167">
        <f>ROUND(F559*(R559),3)</f>
        <v>0</v>
      </c>
      <c r="Q559" s="175"/>
      <c r="R559" s="175">
        <v>0</v>
      </c>
      <c r="S559" s="167">
        <f>ROUND(F559*(X559),3)</f>
        <v>0</v>
      </c>
      <c r="X559">
        <v>0</v>
      </c>
      <c r="Z559">
        <v>0</v>
      </c>
    </row>
    <row r="560" spans="1:26" x14ac:dyDescent="0.25">
      <c r="A560" s="156"/>
      <c r="B560" s="156"/>
      <c r="C560" s="156"/>
      <c r="D560" s="174" t="s">
        <v>75</v>
      </c>
      <c r="E560" s="156"/>
      <c r="F560" s="156"/>
      <c r="G560" s="159">
        <f>ROUND((SUM(L558:L559))/1,2)</f>
        <v>0</v>
      </c>
      <c r="H560" s="159">
        <f>ROUND((SUM(M558:M559))/1,2)</f>
        <v>0</v>
      </c>
      <c r="I560" s="159">
        <f>ROUND((SUM(I558:I559))/1,2)</f>
        <v>0</v>
      </c>
      <c r="J560" s="156"/>
      <c r="K560" s="156"/>
      <c r="L560" s="156">
        <f>ROUND((SUM(L558:L559))/1,2)</f>
        <v>0</v>
      </c>
      <c r="M560" s="156">
        <f>ROUND((SUM(M558:M559))/1,2)</f>
        <v>0</v>
      </c>
      <c r="N560" s="156"/>
      <c r="O560" s="156"/>
      <c r="P560" s="176">
        <f>ROUND((SUM(P558:P559))/1,2)</f>
        <v>0</v>
      </c>
      <c r="Q560" s="153"/>
      <c r="R560" s="153"/>
      <c r="S560" s="176">
        <f>ROUND((SUM(S558:S559))/1,2)</f>
        <v>0</v>
      </c>
      <c r="T560" s="153"/>
      <c r="U560" s="153"/>
      <c r="V560" s="153"/>
      <c r="W560" s="153"/>
      <c r="X560" s="153"/>
      <c r="Y560" s="153"/>
      <c r="Z560" s="153"/>
    </row>
    <row r="561" spans="1:26" x14ac:dyDescent="0.25">
      <c r="A561" s="1"/>
      <c r="B561" s="1"/>
      <c r="C561" s="1"/>
      <c r="D561" s="199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S561" s="1"/>
    </row>
    <row r="562" spans="1:26" x14ac:dyDescent="0.25">
      <c r="A562" s="156"/>
      <c r="B562" s="156"/>
      <c r="C562" s="156"/>
      <c r="D562" s="174" t="s">
        <v>76</v>
      </c>
      <c r="E562" s="156"/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  <c r="Q562" s="153"/>
      <c r="R562" s="153"/>
      <c r="S562" s="156"/>
      <c r="T562" s="153"/>
      <c r="U562" s="153"/>
      <c r="V562" s="153"/>
      <c r="W562" s="153"/>
      <c r="X562" s="153"/>
      <c r="Y562" s="153"/>
      <c r="Z562" s="153"/>
    </row>
    <row r="563" spans="1:26" ht="24.95" customHeight="1" x14ac:dyDescent="0.25">
      <c r="A563" s="171">
        <v>102</v>
      </c>
      <c r="B563" s="168" t="s">
        <v>622</v>
      </c>
      <c r="C563" s="173" t="s">
        <v>625</v>
      </c>
      <c r="D563" s="172" t="s">
        <v>626</v>
      </c>
      <c r="E563" s="168" t="s">
        <v>277</v>
      </c>
      <c r="F563" s="169">
        <v>1</v>
      </c>
      <c r="G563" s="170"/>
      <c r="H563" s="168"/>
      <c r="I563" s="170">
        <f>ROUND(F563*(G563+H563),2)</f>
        <v>0</v>
      </c>
      <c r="J563" s="168">
        <f>ROUND(F563*(N563),2)</f>
        <v>0</v>
      </c>
      <c r="K563" s="1">
        <f>ROUND(F563*(O563),2)</f>
        <v>0</v>
      </c>
      <c r="L563" s="1"/>
      <c r="M563" s="1">
        <f>ROUND(F563*(G563+H563),2)</f>
        <v>0</v>
      </c>
      <c r="N563" s="1">
        <v>0</v>
      </c>
      <c r="O563" s="1"/>
      <c r="P563" s="167">
        <f>ROUND(F563*(R563),3)</f>
        <v>0</v>
      </c>
      <c r="Q563" s="175"/>
      <c r="R563" s="175">
        <v>0</v>
      </c>
      <c r="S563" s="167">
        <f>ROUND(F563*(X563),3)</f>
        <v>0</v>
      </c>
      <c r="X563">
        <v>0</v>
      </c>
      <c r="Z563">
        <v>0</v>
      </c>
    </row>
    <row r="564" spans="1:26" x14ac:dyDescent="0.25">
      <c r="A564" s="156"/>
      <c r="B564" s="156"/>
      <c r="C564" s="156"/>
      <c r="D564" s="174" t="s">
        <v>76</v>
      </c>
      <c r="E564" s="156"/>
      <c r="F564" s="156"/>
      <c r="G564" s="159">
        <f>ROUND((SUM(L562:L563))/1,2)</f>
        <v>0</v>
      </c>
      <c r="H564" s="159">
        <f>ROUND((SUM(M562:M563))/1,2)</f>
        <v>0</v>
      </c>
      <c r="I564" s="159">
        <f>ROUND((SUM(I562:I563))/1,2)</f>
        <v>0</v>
      </c>
      <c r="J564" s="156"/>
      <c r="K564" s="156"/>
      <c r="L564" s="156">
        <f>ROUND((SUM(L562:L563))/1,2)</f>
        <v>0</v>
      </c>
      <c r="M564" s="156">
        <f>ROUND((SUM(M562:M563))/1,2)</f>
        <v>0</v>
      </c>
      <c r="N564" s="156"/>
      <c r="O564" s="156"/>
      <c r="P564" s="176">
        <f>ROUND((SUM(P562:P563))/1,2)</f>
        <v>0</v>
      </c>
      <c r="Q564" s="153"/>
      <c r="R564" s="153"/>
      <c r="S564" s="176">
        <f>ROUND((SUM(S562:S563))/1,2)</f>
        <v>0</v>
      </c>
      <c r="T564" s="153"/>
      <c r="U564" s="153"/>
      <c r="V564" s="153"/>
      <c r="W564" s="153"/>
      <c r="X564" s="153"/>
      <c r="Y564" s="153"/>
      <c r="Z564" s="153"/>
    </row>
    <row r="565" spans="1:26" x14ac:dyDescent="0.25">
      <c r="A565" s="1"/>
      <c r="B565" s="1"/>
      <c r="C565" s="1"/>
      <c r="D565" s="199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S565" s="1"/>
    </row>
    <row r="566" spans="1:26" x14ac:dyDescent="0.25">
      <c r="A566" s="156"/>
      <c r="B566" s="156"/>
      <c r="C566" s="156"/>
      <c r="D566" s="174" t="s">
        <v>77</v>
      </c>
      <c r="E566" s="156"/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  <c r="Q566" s="153"/>
      <c r="R566" s="153"/>
      <c r="S566" s="156"/>
      <c r="T566" s="153"/>
      <c r="U566" s="153"/>
      <c r="V566" s="153"/>
      <c r="W566" s="153"/>
      <c r="X566" s="153"/>
      <c r="Y566" s="153"/>
      <c r="Z566" s="153"/>
    </row>
    <row r="567" spans="1:26" ht="24.95" customHeight="1" x14ac:dyDescent="0.25">
      <c r="A567" s="171">
        <v>103</v>
      </c>
      <c r="B567" s="168" t="s">
        <v>622</v>
      </c>
      <c r="C567" s="173" t="s">
        <v>627</v>
      </c>
      <c r="D567" s="172" t="s">
        <v>628</v>
      </c>
      <c r="E567" s="168" t="s">
        <v>277</v>
      </c>
      <c r="F567" s="169">
        <v>1</v>
      </c>
      <c r="G567" s="170"/>
      <c r="H567" s="168"/>
      <c r="I567" s="170">
        <f>ROUND(F567*(G567+H567),2)</f>
        <v>0</v>
      </c>
      <c r="J567" s="168">
        <f>ROUND(F567*(N567),2)</f>
        <v>0</v>
      </c>
      <c r="K567" s="1">
        <f>ROUND(F567*(O567),2)</f>
        <v>0</v>
      </c>
      <c r="L567" s="1"/>
      <c r="M567" s="1">
        <f>ROUND(F567*(G567+H567),2)</f>
        <v>0</v>
      </c>
      <c r="N567" s="1">
        <v>0</v>
      </c>
      <c r="O567" s="1"/>
      <c r="P567" s="167">
        <f>ROUND(F567*(R567),3)</f>
        <v>0</v>
      </c>
      <c r="Q567" s="175"/>
      <c r="R567" s="175">
        <v>0</v>
      </c>
      <c r="S567" s="167">
        <f>ROUND(F567*(X567),3)</f>
        <v>0</v>
      </c>
      <c r="X567">
        <v>0</v>
      </c>
      <c r="Z567">
        <v>0</v>
      </c>
    </row>
    <row r="568" spans="1:26" x14ac:dyDescent="0.25">
      <c r="A568" s="156"/>
      <c r="B568" s="156"/>
      <c r="C568" s="156"/>
      <c r="D568" s="174" t="s">
        <v>77</v>
      </c>
      <c r="E568" s="156"/>
      <c r="F568" s="156"/>
      <c r="G568" s="159">
        <f>ROUND((SUM(L566:L567))/1,2)</f>
        <v>0</v>
      </c>
      <c r="H568" s="159">
        <f>ROUND((SUM(M566:M567))/1,2)</f>
        <v>0</v>
      </c>
      <c r="I568" s="159">
        <f>ROUND((SUM(I566:I567))/1,2)</f>
        <v>0</v>
      </c>
      <c r="J568" s="156"/>
      <c r="K568" s="156"/>
      <c r="L568" s="156">
        <f>ROUND((SUM(L566:L567))/1,2)</f>
        <v>0</v>
      </c>
      <c r="M568" s="156">
        <f>ROUND((SUM(M566:M567))/1,2)</f>
        <v>0</v>
      </c>
      <c r="N568" s="156"/>
      <c r="O568" s="156"/>
      <c r="P568" s="176">
        <f>ROUND((SUM(P566:P567))/1,2)</f>
        <v>0</v>
      </c>
      <c r="Q568" s="153"/>
      <c r="R568" s="153"/>
      <c r="S568" s="176">
        <f>ROUND((SUM(S566:S567))/1,2)</f>
        <v>0</v>
      </c>
      <c r="T568" s="153"/>
      <c r="U568" s="153"/>
      <c r="V568" s="153"/>
      <c r="W568" s="153"/>
      <c r="X568" s="153"/>
      <c r="Y568" s="153"/>
      <c r="Z568" s="153"/>
    </row>
    <row r="569" spans="1:26" x14ac:dyDescent="0.25">
      <c r="A569" s="1"/>
      <c r="B569" s="1"/>
      <c r="C569" s="1"/>
      <c r="D569" s="199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S569" s="1"/>
    </row>
    <row r="570" spans="1:26" x14ac:dyDescent="0.25">
      <c r="A570" s="156"/>
      <c r="B570" s="156"/>
      <c r="C570" s="156"/>
      <c r="D570" s="174" t="s">
        <v>78</v>
      </c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3"/>
      <c r="R570" s="153"/>
      <c r="S570" s="156"/>
      <c r="T570" s="153"/>
      <c r="U570" s="153"/>
      <c r="V570" s="153"/>
      <c r="W570" s="153"/>
      <c r="X570" s="153"/>
      <c r="Y570" s="153"/>
      <c r="Z570" s="153"/>
    </row>
    <row r="571" spans="1:26" ht="35.1" customHeight="1" x14ac:dyDescent="0.25">
      <c r="A571" s="171">
        <v>104</v>
      </c>
      <c r="B571" s="168" t="s">
        <v>622</v>
      </c>
      <c r="C571" s="173" t="s">
        <v>629</v>
      </c>
      <c r="D571" s="172" t="s">
        <v>630</v>
      </c>
      <c r="E571" s="168" t="s">
        <v>277</v>
      </c>
      <c r="F571" s="169">
        <v>1</v>
      </c>
      <c r="G571" s="170"/>
      <c r="H571" s="168"/>
      <c r="I571" s="170">
        <f>ROUND(F571*(G571+H571),2)</f>
        <v>0</v>
      </c>
      <c r="J571" s="168">
        <f>ROUND(F571*(N571),2)</f>
        <v>0</v>
      </c>
      <c r="K571" s="1">
        <f>ROUND(F571*(O571),2)</f>
        <v>0</v>
      </c>
      <c r="L571" s="1"/>
      <c r="M571" s="1">
        <f>ROUND(F571*(G571+H571),2)</f>
        <v>0</v>
      </c>
      <c r="N571" s="1">
        <v>0</v>
      </c>
      <c r="O571" s="1"/>
      <c r="P571" s="167">
        <f>ROUND(F571*(R571),3)</f>
        <v>0</v>
      </c>
      <c r="Q571" s="175"/>
      <c r="R571" s="175">
        <v>0</v>
      </c>
      <c r="S571" s="167">
        <f>ROUND(F571*(X571),3)</f>
        <v>0</v>
      </c>
      <c r="X571">
        <v>0</v>
      </c>
      <c r="Z571">
        <v>0</v>
      </c>
    </row>
    <row r="572" spans="1:26" x14ac:dyDescent="0.25">
      <c r="A572" s="156"/>
      <c r="B572" s="156"/>
      <c r="C572" s="156"/>
      <c r="D572" s="174" t="s">
        <v>78</v>
      </c>
      <c r="E572" s="156"/>
      <c r="F572" s="156"/>
      <c r="G572" s="159">
        <f>ROUND((SUM(L570:L571))/1,2)</f>
        <v>0</v>
      </c>
      <c r="H572" s="159">
        <f>ROUND((SUM(M570:M571))/1,2)</f>
        <v>0</v>
      </c>
      <c r="I572" s="159">
        <f>ROUND((SUM(I570:I571))/1,2)</f>
        <v>0</v>
      </c>
      <c r="J572" s="156"/>
      <c r="K572" s="156"/>
      <c r="L572" s="156">
        <f>ROUND((SUM(L570:L571))/1,2)</f>
        <v>0</v>
      </c>
      <c r="M572" s="156">
        <f>ROUND((SUM(M570:M571))/1,2)</f>
        <v>0</v>
      </c>
      <c r="N572" s="156"/>
      <c r="O572" s="156"/>
      <c r="P572" s="176">
        <f>ROUND((SUM(P570:P571))/1,2)</f>
        <v>0</v>
      </c>
      <c r="Q572" s="153"/>
      <c r="R572" s="153"/>
      <c r="S572" s="176">
        <f>ROUND((SUM(S570:S571))/1,2)</f>
        <v>0</v>
      </c>
      <c r="T572" s="153"/>
      <c r="U572" s="153"/>
      <c r="V572" s="153"/>
      <c r="W572" s="153"/>
      <c r="X572" s="153"/>
      <c r="Y572" s="153"/>
      <c r="Z572" s="153"/>
    </row>
    <row r="573" spans="1:26" x14ac:dyDescent="0.25">
      <c r="A573" s="1"/>
      <c r="B573" s="1"/>
      <c r="C573" s="1"/>
      <c r="D573" s="199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S573" s="1"/>
    </row>
    <row r="574" spans="1:26" x14ac:dyDescent="0.25">
      <c r="A574" s="156"/>
      <c r="B574" s="156"/>
      <c r="C574" s="156"/>
      <c r="D574" s="174" t="s">
        <v>79</v>
      </c>
      <c r="E574" s="156"/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53"/>
      <c r="R574" s="153"/>
      <c r="S574" s="156"/>
      <c r="T574" s="153"/>
      <c r="U574" s="153"/>
      <c r="V574" s="153"/>
      <c r="W574" s="153"/>
      <c r="X574" s="153"/>
      <c r="Y574" s="153"/>
      <c r="Z574" s="153"/>
    </row>
    <row r="575" spans="1:26" ht="24.95" customHeight="1" x14ac:dyDescent="0.25">
      <c r="A575" s="171">
        <v>105</v>
      </c>
      <c r="B575" s="168" t="s">
        <v>631</v>
      </c>
      <c r="C575" s="173" t="s">
        <v>632</v>
      </c>
      <c r="D575" s="172" t="s">
        <v>633</v>
      </c>
      <c r="E575" s="168" t="s">
        <v>277</v>
      </c>
      <c r="F575" s="169">
        <v>1</v>
      </c>
      <c r="G575" s="170"/>
      <c r="H575" s="168"/>
      <c r="I575" s="170">
        <f>ROUND(F575*(G575+H575),2)</f>
        <v>0</v>
      </c>
      <c r="J575" s="168">
        <f>ROUND(F575*(N575),2)</f>
        <v>0</v>
      </c>
      <c r="K575" s="1">
        <f>ROUND(F575*(O575),2)</f>
        <v>0</v>
      </c>
      <c r="L575" s="1"/>
      <c r="M575" s="1">
        <f>ROUND(F575*(G575+H575),2)</f>
        <v>0</v>
      </c>
      <c r="N575" s="1">
        <v>0</v>
      </c>
      <c r="O575" s="1"/>
      <c r="P575" s="167">
        <f>ROUND(F575*(R575),3)</f>
        <v>1E-3</v>
      </c>
      <c r="Q575" s="175"/>
      <c r="R575" s="175">
        <v>9.14937E-4</v>
      </c>
      <c r="S575" s="167">
        <f>ROUND(F575*(X575),3)</f>
        <v>0</v>
      </c>
      <c r="X575">
        <v>0</v>
      </c>
      <c r="Z575">
        <v>0</v>
      </c>
    </row>
    <row r="576" spans="1:26" ht="24.95" customHeight="1" x14ac:dyDescent="0.25">
      <c r="A576" s="171">
        <v>106</v>
      </c>
      <c r="B576" s="168" t="s">
        <v>631</v>
      </c>
      <c r="C576" s="173" t="s">
        <v>634</v>
      </c>
      <c r="D576" s="172" t="s">
        <v>635</v>
      </c>
      <c r="E576" s="168" t="s">
        <v>277</v>
      </c>
      <c r="F576" s="169">
        <v>1</v>
      </c>
      <c r="G576" s="170"/>
      <c r="H576" s="168"/>
      <c r="I576" s="170">
        <f>ROUND(F576*(G576+H576),2)</f>
        <v>0</v>
      </c>
      <c r="J576" s="168">
        <f>ROUND(F576*(N576),2)</f>
        <v>0</v>
      </c>
      <c r="K576" s="1">
        <f>ROUND(F576*(O576),2)</f>
        <v>0</v>
      </c>
      <c r="L576" s="1"/>
      <c r="M576" s="1">
        <f>ROUND(F576*(G576+H576),2)</f>
        <v>0</v>
      </c>
      <c r="N576" s="1">
        <v>0</v>
      </c>
      <c r="O576" s="1"/>
      <c r="P576" s="167">
        <f>ROUND(F576*(R576),3)</f>
        <v>1E-3</v>
      </c>
      <c r="Q576" s="175"/>
      <c r="R576" s="175">
        <v>9.14937E-4</v>
      </c>
      <c r="S576" s="167">
        <f>ROUND(F576*(X576),3)</f>
        <v>0</v>
      </c>
      <c r="X576">
        <v>0</v>
      </c>
      <c r="Z576">
        <v>0</v>
      </c>
    </row>
    <row r="577" spans="1:26" ht="24.95" customHeight="1" x14ac:dyDescent="0.25">
      <c r="A577" s="171">
        <v>107</v>
      </c>
      <c r="B577" s="168" t="s">
        <v>631</v>
      </c>
      <c r="C577" s="173" t="s">
        <v>636</v>
      </c>
      <c r="D577" s="172" t="s">
        <v>637</v>
      </c>
      <c r="E577" s="168" t="s">
        <v>277</v>
      </c>
      <c r="F577" s="169">
        <v>1</v>
      </c>
      <c r="G577" s="170"/>
      <c r="H577" s="168"/>
      <c r="I577" s="170">
        <f>ROUND(F577*(G577+H577),2)</f>
        <v>0</v>
      </c>
      <c r="J577" s="168">
        <f>ROUND(F577*(N577),2)</f>
        <v>0</v>
      </c>
      <c r="K577" s="1">
        <f>ROUND(F577*(O577),2)</f>
        <v>0</v>
      </c>
      <c r="L577" s="1"/>
      <c r="M577" s="1">
        <f>ROUND(F577*(G577+H577),2)</f>
        <v>0</v>
      </c>
      <c r="N577" s="1">
        <v>0</v>
      </c>
      <c r="O577" s="1"/>
      <c r="P577" s="167">
        <f>ROUND(F577*(R577),3)</f>
        <v>1E-3</v>
      </c>
      <c r="Q577" s="175"/>
      <c r="R577" s="175">
        <v>9.14937E-4</v>
      </c>
      <c r="S577" s="167">
        <f>ROUND(F577*(X577),3)</f>
        <v>0</v>
      </c>
      <c r="X577">
        <v>0</v>
      </c>
      <c r="Z577">
        <v>0</v>
      </c>
    </row>
    <row r="578" spans="1:26" ht="24.95" customHeight="1" x14ac:dyDescent="0.25">
      <c r="A578" s="171">
        <v>108</v>
      </c>
      <c r="B578" s="168" t="s">
        <v>622</v>
      </c>
      <c r="C578" s="173" t="s">
        <v>638</v>
      </c>
      <c r="D578" s="172" t="s">
        <v>639</v>
      </c>
      <c r="E578" s="168" t="s">
        <v>277</v>
      </c>
      <c r="F578" s="169">
        <v>279.93</v>
      </c>
      <c r="G578" s="170"/>
      <c r="H578" s="168"/>
      <c r="I578" s="170">
        <f>ROUND(F578*(G578+H578),2)</f>
        <v>0</v>
      </c>
      <c r="J578" s="168">
        <f>ROUND(F578*(N578),2)</f>
        <v>0</v>
      </c>
      <c r="K578" s="1">
        <f>ROUND(F578*(O578),2)</f>
        <v>0</v>
      </c>
      <c r="L578" s="1"/>
      <c r="M578" s="1">
        <f>ROUND(F578*(G578+H578),2)</f>
        <v>0</v>
      </c>
      <c r="N578" s="1">
        <v>0</v>
      </c>
      <c r="O578" s="1"/>
      <c r="P578" s="167">
        <f>ROUND(F578*(R578),3)</f>
        <v>0</v>
      </c>
      <c r="Q578" s="175"/>
      <c r="R578" s="175">
        <v>0</v>
      </c>
      <c r="S578" s="167">
        <f>ROUND(F578*(X578),3)</f>
        <v>0</v>
      </c>
      <c r="X578">
        <v>0</v>
      </c>
      <c r="Z578">
        <v>0</v>
      </c>
    </row>
    <row r="579" spans="1:26" ht="24.95" customHeight="1" x14ac:dyDescent="0.25">
      <c r="A579" s="171">
        <v>109</v>
      </c>
      <c r="B579" s="168" t="s">
        <v>631</v>
      </c>
      <c r="C579" s="173" t="s">
        <v>640</v>
      </c>
      <c r="D579" s="172" t="s">
        <v>641</v>
      </c>
      <c r="E579" s="168" t="s">
        <v>164</v>
      </c>
      <c r="F579" s="169">
        <v>279.93</v>
      </c>
      <c r="G579" s="170"/>
      <c r="H579" s="168"/>
      <c r="I579" s="170">
        <f>ROUND(F579*(G579+H579),2)</f>
        <v>0</v>
      </c>
      <c r="J579" s="168">
        <f>ROUND(F579*(N579),2)</f>
        <v>0</v>
      </c>
      <c r="K579" s="1">
        <f>ROUND(F579*(O579),2)</f>
        <v>0</v>
      </c>
      <c r="L579" s="1"/>
      <c r="M579" s="1">
        <f>ROUND(F579*(G579+H579),2)</f>
        <v>0</v>
      </c>
      <c r="N579" s="1">
        <v>0</v>
      </c>
      <c r="O579" s="1"/>
      <c r="P579" s="167">
        <f>ROUND(F579*(R579),3)</f>
        <v>0</v>
      </c>
      <c r="Q579" s="175"/>
      <c r="R579" s="175">
        <v>0</v>
      </c>
      <c r="S579" s="167">
        <f>ROUND(F579*(X579),3)</f>
        <v>0</v>
      </c>
      <c r="X579">
        <v>0</v>
      </c>
      <c r="Z579">
        <v>0</v>
      </c>
    </row>
    <row r="580" spans="1:26" ht="12" customHeight="1" x14ac:dyDescent="0.25">
      <c r="A580" s="168"/>
      <c r="B580" s="168"/>
      <c r="C580" s="172"/>
      <c r="D580" s="172" t="s">
        <v>642</v>
      </c>
      <c r="E580" s="168"/>
      <c r="F580" s="168"/>
      <c r="G580" s="168"/>
      <c r="H580" s="168"/>
      <c r="I580" s="168"/>
      <c r="J580" s="168"/>
      <c r="K580" s="1"/>
      <c r="L580" s="1"/>
      <c r="M580" s="1"/>
      <c r="N580" s="1"/>
      <c r="O580" s="1"/>
      <c r="P580" s="1"/>
      <c r="S580" s="1"/>
    </row>
    <row r="581" spans="1:26" x14ac:dyDescent="0.25">
      <c r="A581" s="168"/>
      <c r="B581" s="168"/>
      <c r="C581" s="168"/>
      <c r="D581" s="172" t="s">
        <v>643</v>
      </c>
      <c r="E581" s="168"/>
      <c r="F581" s="169">
        <v>279.93</v>
      </c>
      <c r="G581" s="168"/>
      <c r="H581" s="168"/>
      <c r="I581" s="168"/>
      <c r="J581" s="168"/>
      <c r="K581" s="1"/>
      <c r="L581" s="1"/>
      <c r="M581" s="1"/>
      <c r="N581" s="1"/>
      <c r="O581" s="1"/>
      <c r="P581" s="1"/>
      <c r="S581" s="1"/>
    </row>
    <row r="582" spans="1:26" ht="24.95" customHeight="1" x14ac:dyDescent="0.25">
      <c r="A582" s="171">
        <v>110</v>
      </c>
      <c r="B582" s="168" t="s">
        <v>631</v>
      </c>
      <c r="C582" s="173" t="s">
        <v>644</v>
      </c>
      <c r="D582" s="172" t="s">
        <v>645</v>
      </c>
      <c r="E582" s="168" t="s">
        <v>164</v>
      </c>
      <c r="F582" s="169">
        <v>279.93</v>
      </c>
      <c r="G582" s="170"/>
      <c r="H582" s="168"/>
      <c r="I582" s="170">
        <f>ROUND(F582*(G582+H582),2)</f>
        <v>0</v>
      </c>
      <c r="J582" s="168">
        <f>ROUND(F582*(N582),2)</f>
        <v>0</v>
      </c>
      <c r="K582" s="1">
        <f>ROUND(F582*(O582),2)</f>
        <v>0</v>
      </c>
      <c r="L582" s="1"/>
      <c r="M582" s="1">
        <f>ROUND(F582*(G582+H582),2)</f>
        <v>0</v>
      </c>
      <c r="N582" s="1">
        <v>0</v>
      </c>
      <c r="O582" s="1"/>
      <c r="P582" s="167">
        <f>ROUND(F582*(R582),3)</f>
        <v>0</v>
      </c>
      <c r="Q582" s="175"/>
      <c r="R582" s="175">
        <v>0</v>
      </c>
      <c r="S582" s="167">
        <f>ROUND(F582*(X582),3)</f>
        <v>0</v>
      </c>
      <c r="X582">
        <v>0</v>
      </c>
      <c r="Z582">
        <v>0</v>
      </c>
    </row>
    <row r="583" spans="1:26" ht="24.95" customHeight="1" x14ac:dyDescent="0.25">
      <c r="A583" s="171">
        <v>111</v>
      </c>
      <c r="B583" s="168" t="s">
        <v>646</v>
      </c>
      <c r="C583" s="173" t="s">
        <v>647</v>
      </c>
      <c r="D583" s="172" t="s">
        <v>648</v>
      </c>
      <c r="E583" s="168" t="s">
        <v>106</v>
      </c>
      <c r="F583" s="169">
        <v>3.0792300000000004</v>
      </c>
      <c r="G583" s="170"/>
      <c r="H583" s="168"/>
      <c r="I583" s="170">
        <f>ROUND(F583*(G583+H583),2)</f>
        <v>0</v>
      </c>
      <c r="J583" s="168">
        <f>ROUND(F583*(N583),2)</f>
        <v>0</v>
      </c>
      <c r="K583" s="1">
        <f>ROUND(F583*(O583),2)</f>
        <v>0</v>
      </c>
      <c r="L583" s="1"/>
      <c r="M583" s="1">
        <f>ROUND(F583*(G583+H583),2)</f>
        <v>0</v>
      </c>
      <c r="N583" s="1">
        <v>0</v>
      </c>
      <c r="O583" s="1"/>
      <c r="P583" s="167">
        <f>ROUND(F583*(R583),3)</f>
        <v>1.694</v>
      </c>
      <c r="Q583" s="175"/>
      <c r="R583" s="175">
        <v>0.55000000000000004</v>
      </c>
      <c r="S583" s="167">
        <f>ROUND(F583*(X583),3)</f>
        <v>0</v>
      </c>
      <c r="X583">
        <v>0</v>
      </c>
      <c r="Z583">
        <v>0</v>
      </c>
    </row>
    <row r="584" spans="1:26" x14ac:dyDescent="0.25">
      <c r="A584" s="168"/>
      <c r="B584" s="168"/>
      <c r="C584" s="172"/>
      <c r="D584" s="172" t="s">
        <v>649</v>
      </c>
      <c r="E584" s="168"/>
      <c r="F584" s="169">
        <v>3.0792300000000004</v>
      </c>
      <c r="G584" s="168"/>
      <c r="H584" s="168"/>
      <c r="I584" s="168"/>
      <c r="J584" s="168"/>
      <c r="K584" s="1"/>
      <c r="L584" s="1"/>
      <c r="M584" s="1"/>
      <c r="N584" s="1"/>
      <c r="O584" s="1"/>
      <c r="P584" s="1"/>
      <c r="S584" s="1"/>
    </row>
    <row r="585" spans="1:26" ht="35.1" customHeight="1" x14ac:dyDescent="0.25">
      <c r="A585" s="171">
        <v>112</v>
      </c>
      <c r="B585" s="168" t="s">
        <v>631</v>
      </c>
      <c r="C585" s="173" t="s">
        <v>650</v>
      </c>
      <c r="D585" s="172" t="s">
        <v>651</v>
      </c>
      <c r="E585" s="168" t="s">
        <v>106</v>
      </c>
      <c r="F585" s="169">
        <v>3.0790000000000002</v>
      </c>
      <c r="G585" s="170"/>
      <c r="H585" s="168"/>
      <c r="I585" s="170">
        <f>ROUND(F585*(G585+H585),2)</f>
        <v>0</v>
      </c>
      <c r="J585" s="168">
        <f>ROUND(F585*(N585),2)</f>
        <v>0</v>
      </c>
      <c r="K585" s="1">
        <f>ROUND(F585*(O585),2)</f>
        <v>0</v>
      </c>
      <c r="L585" s="1"/>
      <c r="M585" s="1">
        <f>ROUND(F585*(G585+H585),2)</f>
        <v>0</v>
      </c>
      <c r="N585" s="1">
        <v>0</v>
      </c>
      <c r="O585" s="1"/>
      <c r="P585" s="167">
        <f>ROUND(F585*(R585),3)</f>
        <v>7.2999999999999995E-2</v>
      </c>
      <c r="Q585" s="175"/>
      <c r="R585" s="175">
        <v>2.3565177E-2</v>
      </c>
      <c r="S585" s="167">
        <f>ROUND(F585*(X585),3)</f>
        <v>0</v>
      </c>
      <c r="X585">
        <v>0</v>
      </c>
      <c r="Z585">
        <v>0</v>
      </c>
    </row>
    <row r="586" spans="1:26" ht="35.1" customHeight="1" x14ac:dyDescent="0.25">
      <c r="A586" s="171">
        <v>113</v>
      </c>
      <c r="B586" s="168" t="s">
        <v>631</v>
      </c>
      <c r="C586" s="173" t="s">
        <v>652</v>
      </c>
      <c r="D586" s="172" t="s">
        <v>653</v>
      </c>
      <c r="E586" s="168" t="s">
        <v>280</v>
      </c>
      <c r="F586" s="169">
        <v>466.98000000000008</v>
      </c>
      <c r="G586" s="170"/>
      <c r="H586" s="168"/>
      <c r="I586" s="170">
        <f>ROUND(F586*(G586+H586),2)</f>
        <v>0</v>
      </c>
      <c r="J586" s="168">
        <f>ROUND(F586*(N586),2)</f>
        <v>0</v>
      </c>
      <c r="K586" s="1">
        <f>ROUND(F586*(O586),2)</f>
        <v>0</v>
      </c>
      <c r="L586" s="1"/>
      <c r="M586" s="1">
        <f>ROUND(F586*(G586+H586),2)</f>
        <v>0</v>
      </c>
      <c r="N586" s="1">
        <v>0</v>
      </c>
      <c r="O586" s="1"/>
      <c r="P586" s="167">
        <f>ROUND(F586*(R586),3)</f>
        <v>7.6999999999999999E-2</v>
      </c>
      <c r="Q586" s="175"/>
      <c r="R586" s="175">
        <v>1.65024E-4</v>
      </c>
      <c r="S586" s="167">
        <f>ROUND(F586*(X586),3)</f>
        <v>0</v>
      </c>
      <c r="X586">
        <v>0</v>
      </c>
      <c r="Z586">
        <v>0</v>
      </c>
    </row>
    <row r="587" spans="1:26" ht="12" customHeight="1" x14ac:dyDescent="0.25">
      <c r="A587" s="168"/>
      <c r="B587" s="168"/>
      <c r="C587" s="172"/>
      <c r="D587" s="172" t="s">
        <v>654</v>
      </c>
      <c r="E587" s="168"/>
      <c r="F587" s="168"/>
      <c r="G587" s="168"/>
      <c r="H587" s="168"/>
      <c r="I587" s="168"/>
      <c r="J587" s="168"/>
      <c r="K587" s="1"/>
      <c r="L587" s="1"/>
      <c r="M587" s="1"/>
      <c r="N587" s="1"/>
      <c r="O587" s="1"/>
      <c r="P587" s="1"/>
      <c r="S587" s="1"/>
    </row>
    <row r="588" spans="1:26" ht="24" customHeight="1" x14ac:dyDescent="0.25">
      <c r="A588" s="168"/>
      <c r="B588" s="168"/>
      <c r="C588" s="168"/>
      <c r="D588" s="172" t="s">
        <v>655</v>
      </c>
      <c r="E588" s="168"/>
      <c r="F588" s="169">
        <v>466.98000000000008</v>
      </c>
      <c r="G588" s="168"/>
      <c r="H588" s="168"/>
      <c r="I588" s="168"/>
      <c r="J588" s="168"/>
      <c r="K588" s="1"/>
      <c r="L588" s="1"/>
      <c r="M588" s="1"/>
      <c r="N588" s="1"/>
      <c r="O588" s="1"/>
      <c r="P588" s="1"/>
      <c r="S588" s="1"/>
    </row>
    <row r="589" spans="1:26" ht="24.95" customHeight="1" x14ac:dyDescent="0.25">
      <c r="A589" s="171">
        <v>114</v>
      </c>
      <c r="B589" s="168" t="s">
        <v>646</v>
      </c>
      <c r="C589" s="173" t="s">
        <v>656</v>
      </c>
      <c r="D589" s="172" t="s">
        <v>657</v>
      </c>
      <c r="E589" s="168" t="s">
        <v>106</v>
      </c>
      <c r="F589" s="169">
        <v>5.8839480000000002</v>
      </c>
      <c r="G589" s="170"/>
      <c r="H589" s="168"/>
      <c r="I589" s="170">
        <f>ROUND(F589*(G589+H589),2)</f>
        <v>0</v>
      </c>
      <c r="J589" s="168">
        <f>ROUND(F589*(N589),2)</f>
        <v>0</v>
      </c>
      <c r="K589" s="1">
        <f>ROUND(F589*(O589),2)</f>
        <v>0</v>
      </c>
      <c r="L589" s="1"/>
      <c r="M589" s="1">
        <f>ROUND(F589*(G589+H589),2)</f>
        <v>0</v>
      </c>
      <c r="N589" s="1">
        <v>0</v>
      </c>
      <c r="O589" s="1"/>
      <c r="P589" s="167">
        <f>ROUND(F589*(R589),3)</f>
        <v>3.2360000000000002</v>
      </c>
      <c r="Q589" s="175"/>
      <c r="R589" s="175">
        <v>0.55000000000000004</v>
      </c>
      <c r="S589" s="167">
        <f>ROUND(F589*(X589),3)</f>
        <v>0</v>
      </c>
      <c r="X589">
        <v>0</v>
      </c>
      <c r="Z589">
        <v>0</v>
      </c>
    </row>
    <row r="590" spans="1:26" x14ac:dyDescent="0.25">
      <c r="A590" s="168"/>
      <c r="B590" s="168"/>
      <c r="C590" s="172"/>
      <c r="D590" s="172" t="s">
        <v>658</v>
      </c>
      <c r="E590" s="168"/>
      <c r="F590" s="169">
        <v>5.8839480000000002</v>
      </c>
      <c r="G590" s="168"/>
      <c r="H590" s="168"/>
      <c r="I590" s="168"/>
      <c r="J590" s="168"/>
      <c r="K590" s="1"/>
      <c r="L590" s="1"/>
      <c r="M590" s="1"/>
      <c r="N590" s="1"/>
      <c r="O590" s="1"/>
      <c r="P590" s="1"/>
      <c r="S590" s="1"/>
    </row>
    <row r="591" spans="1:26" ht="24.95" customHeight="1" x14ac:dyDescent="0.25">
      <c r="A591" s="171">
        <v>115</v>
      </c>
      <c r="B591" s="168" t="s">
        <v>631</v>
      </c>
      <c r="C591" s="173" t="s">
        <v>659</v>
      </c>
      <c r="D591" s="172" t="s">
        <v>660</v>
      </c>
      <c r="E591" s="168" t="s">
        <v>106</v>
      </c>
      <c r="F591" s="169">
        <v>5.8840000000000003</v>
      </c>
      <c r="G591" s="170"/>
      <c r="H591" s="168"/>
      <c r="I591" s="170">
        <f>ROUND(F591*(G591+H591),2)</f>
        <v>0</v>
      </c>
      <c r="J591" s="168">
        <f>ROUND(F591*(N591),2)</f>
        <v>0</v>
      </c>
      <c r="K591" s="1">
        <f>ROUND(F591*(O591),2)</f>
        <v>0</v>
      </c>
      <c r="L591" s="1"/>
      <c r="M591" s="1">
        <f>ROUND(F591*(G591+H591),2)</f>
        <v>0</v>
      </c>
      <c r="N591" s="1">
        <v>0</v>
      </c>
      <c r="O591" s="1"/>
      <c r="P591" s="167">
        <f>ROUND(F591*(R591),3)</f>
        <v>1.7999999999999999E-2</v>
      </c>
      <c r="Q591" s="175"/>
      <c r="R591" s="175">
        <v>3.114E-3</v>
      </c>
      <c r="S591" s="167">
        <f>ROUND(F591*(X591),3)</f>
        <v>0</v>
      </c>
      <c r="X591">
        <v>0</v>
      </c>
      <c r="Z591">
        <v>0</v>
      </c>
    </row>
    <row r="592" spans="1:26" ht="24.95" customHeight="1" x14ac:dyDescent="0.25">
      <c r="A592" s="171">
        <v>116</v>
      </c>
      <c r="B592" s="168" t="s">
        <v>631</v>
      </c>
      <c r="C592" s="173" t="s">
        <v>661</v>
      </c>
      <c r="D592" s="172" t="s">
        <v>662</v>
      </c>
      <c r="E592" s="168" t="s">
        <v>164</v>
      </c>
      <c r="F592" s="169">
        <v>89.8</v>
      </c>
      <c r="G592" s="170"/>
      <c r="H592" s="168"/>
      <c r="I592" s="170">
        <f>ROUND(F592*(G592+H592),2)</f>
        <v>0</v>
      </c>
      <c r="J592" s="168">
        <f>ROUND(F592*(N592),2)</f>
        <v>0</v>
      </c>
      <c r="K592" s="1">
        <f>ROUND(F592*(O592),2)</f>
        <v>0</v>
      </c>
      <c r="L592" s="1"/>
      <c r="M592" s="1">
        <f>ROUND(F592*(G592+H592),2)</f>
        <v>0</v>
      </c>
      <c r="N592" s="1">
        <v>0</v>
      </c>
      <c r="O592" s="1"/>
      <c r="P592" s="167">
        <f>ROUND(F592*(R592),3)</f>
        <v>1.222</v>
      </c>
      <c r="Q592" s="175"/>
      <c r="R592" s="175">
        <v>1.3610000000000001E-2</v>
      </c>
      <c r="S592" s="167">
        <f>ROUND(F592*(X592),3)</f>
        <v>0</v>
      </c>
      <c r="X592">
        <v>0</v>
      </c>
      <c r="Z592">
        <v>0</v>
      </c>
    </row>
    <row r="593" spans="1:26" ht="12" customHeight="1" x14ac:dyDescent="0.25">
      <c r="A593" s="168"/>
      <c r="B593" s="168"/>
      <c r="C593" s="172"/>
      <c r="D593" s="172" t="s">
        <v>663</v>
      </c>
      <c r="E593" s="168"/>
      <c r="F593" s="168"/>
      <c r="G593" s="168"/>
      <c r="H593" s="168"/>
      <c r="I593" s="168"/>
      <c r="J593" s="168"/>
      <c r="K593" s="1"/>
      <c r="L593" s="1"/>
      <c r="M593" s="1"/>
      <c r="N593" s="1"/>
      <c r="O593" s="1"/>
      <c r="P593" s="1"/>
      <c r="S593" s="1"/>
    </row>
    <row r="594" spans="1:26" ht="24" customHeight="1" x14ac:dyDescent="0.25">
      <c r="A594" s="168"/>
      <c r="B594" s="168"/>
      <c r="C594" s="168"/>
      <c r="D594" s="172" t="s">
        <v>462</v>
      </c>
      <c r="E594" s="168"/>
      <c r="F594" s="169">
        <v>89.8</v>
      </c>
      <c r="G594" s="168"/>
      <c r="H594" s="168"/>
      <c r="I594" s="168"/>
      <c r="J594" s="168"/>
      <c r="K594" s="1"/>
      <c r="L594" s="1"/>
      <c r="M594" s="1"/>
      <c r="N594" s="1"/>
      <c r="O594" s="1"/>
      <c r="P594" s="1"/>
      <c r="S594" s="1"/>
    </row>
    <row r="595" spans="1:26" ht="24.95" customHeight="1" x14ac:dyDescent="0.25">
      <c r="A595" s="171">
        <v>117</v>
      </c>
      <c r="B595" s="168" t="s">
        <v>631</v>
      </c>
      <c r="C595" s="173" t="s">
        <v>664</v>
      </c>
      <c r="D595" s="172" t="s">
        <v>665</v>
      </c>
      <c r="E595" s="168" t="s">
        <v>164</v>
      </c>
      <c r="F595" s="169">
        <v>25.375</v>
      </c>
      <c r="G595" s="170"/>
      <c r="H595" s="168"/>
      <c r="I595" s="170">
        <f>ROUND(F595*(G595+H595),2)</f>
        <v>0</v>
      </c>
      <c r="J595" s="168">
        <f>ROUND(F595*(N595),2)</f>
        <v>0</v>
      </c>
      <c r="K595" s="1">
        <f>ROUND(F595*(O595),2)</f>
        <v>0</v>
      </c>
      <c r="L595" s="1"/>
      <c r="M595" s="1">
        <f>ROUND(F595*(G595+H595),2)</f>
        <v>0</v>
      </c>
      <c r="N595" s="1">
        <v>0</v>
      </c>
      <c r="O595" s="1"/>
      <c r="P595" s="167">
        <f>ROUND(F595*(R595),3)</f>
        <v>0</v>
      </c>
      <c r="Q595" s="175"/>
      <c r="R595" s="175">
        <v>0</v>
      </c>
      <c r="S595" s="167">
        <f>ROUND(F595*(X595),3)</f>
        <v>0</v>
      </c>
      <c r="X595">
        <v>0</v>
      </c>
      <c r="Z595">
        <v>0</v>
      </c>
    </row>
    <row r="596" spans="1:26" ht="24.95" customHeight="1" x14ac:dyDescent="0.25">
      <c r="A596" s="171">
        <v>118</v>
      </c>
      <c r="B596" s="168" t="s">
        <v>646</v>
      </c>
      <c r="C596" s="173" t="s">
        <v>656</v>
      </c>
      <c r="D596" s="172" t="s">
        <v>666</v>
      </c>
      <c r="E596" s="168" t="s">
        <v>106</v>
      </c>
      <c r="F596" s="169">
        <v>0.76124999999999998</v>
      </c>
      <c r="G596" s="170"/>
      <c r="H596" s="168"/>
      <c r="I596" s="170">
        <f>ROUND(F596*(G596+H596),2)</f>
        <v>0</v>
      </c>
      <c r="J596" s="168">
        <f>ROUND(F596*(N596),2)</f>
        <v>0</v>
      </c>
      <c r="K596" s="1">
        <f>ROUND(F596*(O596),2)</f>
        <v>0</v>
      </c>
      <c r="L596" s="1"/>
      <c r="M596" s="1">
        <f>ROUND(F596*(G596+H596),2)</f>
        <v>0</v>
      </c>
      <c r="N596" s="1">
        <v>0</v>
      </c>
      <c r="O596" s="1"/>
      <c r="P596" s="167">
        <f>ROUND(F596*(R596),3)</f>
        <v>0.41899999999999998</v>
      </c>
      <c r="Q596" s="175"/>
      <c r="R596" s="175">
        <v>0.55000000000000004</v>
      </c>
      <c r="S596" s="167">
        <f>ROUND(F596*(X596),3)</f>
        <v>0</v>
      </c>
      <c r="X596">
        <v>0</v>
      </c>
      <c r="Z596">
        <v>0</v>
      </c>
    </row>
    <row r="597" spans="1:26" x14ac:dyDescent="0.25">
      <c r="A597" s="168"/>
      <c r="B597" s="168"/>
      <c r="C597" s="172"/>
      <c r="D597" s="172" t="s">
        <v>667</v>
      </c>
      <c r="E597" s="168"/>
      <c r="F597" s="169">
        <v>0.76124999999999998</v>
      </c>
      <c r="G597" s="168"/>
      <c r="H597" s="168"/>
      <c r="I597" s="168"/>
      <c r="J597" s="168"/>
      <c r="K597" s="1"/>
      <c r="L597" s="1"/>
      <c r="M597" s="1"/>
      <c r="N597" s="1"/>
      <c r="O597" s="1"/>
      <c r="P597" s="1"/>
      <c r="S597" s="1"/>
    </row>
    <row r="598" spans="1:26" ht="24.95" customHeight="1" x14ac:dyDescent="0.25">
      <c r="A598" s="171">
        <v>119</v>
      </c>
      <c r="B598" s="168" t="s">
        <v>631</v>
      </c>
      <c r="C598" s="173" t="s">
        <v>668</v>
      </c>
      <c r="D598" s="172" t="s">
        <v>669</v>
      </c>
      <c r="E598" s="168" t="s">
        <v>164</v>
      </c>
      <c r="F598" s="169">
        <v>25.375</v>
      </c>
      <c r="G598" s="170"/>
      <c r="H598" s="168"/>
      <c r="I598" s="170">
        <f>ROUND(F598*(G598+H598),2)</f>
        <v>0</v>
      </c>
      <c r="J598" s="168">
        <f>ROUND(F598*(N598),2)</f>
        <v>0</v>
      </c>
      <c r="K598" s="1">
        <f>ROUND(F598*(O598),2)</f>
        <v>0</v>
      </c>
      <c r="L598" s="1"/>
      <c r="M598" s="1">
        <f>ROUND(F598*(G598+H598),2)</f>
        <v>0</v>
      </c>
      <c r="N598" s="1">
        <v>0</v>
      </c>
      <c r="O598" s="1"/>
      <c r="P598" s="167">
        <f>ROUND(F598*(R598),3)</f>
        <v>0</v>
      </c>
      <c r="Q598" s="175"/>
      <c r="R598" s="175">
        <v>0</v>
      </c>
      <c r="S598" s="167">
        <f>ROUND(F598*(X598),3)</f>
        <v>0</v>
      </c>
      <c r="X598">
        <v>0</v>
      </c>
      <c r="Z598">
        <v>0</v>
      </c>
    </row>
    <row r="599" spans="1:26" ht="12" customHeight="1" x14ac:dyDescent="0.25">
      <c r="A599" s="168"/>
      <c r="B599" s="168"/>
      <c r="C599" s="172"/>
      <c r="D599" s="172" t="s">
        <v>670</v>
      </c>
      <c r="E599" s="168"/>
      <c r="F599" s="168"/>
      <c r="G599" s="168"/>
      <c r="H599" s="168"/>
      <c r="I599" s="168"/>
      <c r="J599" s="168"/>
      <c r="K599" s="1"/>
      <c r="L599" s="1"/>
      <c r="M599" s="1"/>
      <c r="N599" s="1"/>
      <c r="O599" s="1"/>
      <c r="P599" s="1"/>
      <c r="S599" s="1"/>
    </row>
    <row r="600" spans="1:26" x14ac:dyDescent="0.25">
      <c r="A600" s="168"/>
      <c r="B600" s="168"/>
      <c r="C600" s="168"/>
      <c r="D600" s="172" t="s">
        <v>671</v>
      </c>
      <c r="E600" s="168"/>
      <c r="F600" s="169">
        <v>25.375</v>
      </c>
      <c r="G600" s="168"/>
      <c r="H600" s="168"/>
      <c r="I600" s="168"/>
      <c r="J600" s="168"/>
      <c r="K600" s="1"/>
      <c r="L600" s="1"/>
      <c r="M600" s="1"/>
      <c r="N600" s="1"/>
      <c r="O600" s="1"/>
      <c r="P600" s="1"/>
      <c r="S600" s="1"/>
    </row>
    <row r="601" spans="1:26" ht="24.95" customHeight="1" x14ac:dyDescent="0.25">
      <c r="A601" s="171">
        <v>120</v>
      </c>
      <c r="B601" s="168" t="s">
        <v>672</v>
      </c>
      <c r="C601" s="173" t="s">
        <v>673</v>
      </c>
      <c r="D601" s="172" t="s">
        <v>674</v>
      </c>
      <c r="E601" s="168" t="s">
        <v>164</v>
      </c>
      <c r="F601" s="169">
        <v>26.643750000000001</v>
      </c>
      <c r="G601" s="170"/>
      <c r="H601" s="168"/>
      <c r="I601" s="170">
        <f>ROUND(F601*(G601+H601),2)</f>
        <v>0</v>
      </c>
      <c r="J601" s="168">
        <f>ROUND(F601*(N601),2)</f>
        <v>0</v>
      </c>
      <c r="K601" s="1">
        <f>ROUND(F601*(O601),2)</f>
        <v>0</v>
      </c>
      <c r="L601" s="1"/>
      <c r="M601" s="1">
        <f>ROUND(F601*(G601+H601),2)</f>
        <v>0</v>
      </c>
      <c r="N601" s="1">
        <v>0</v>
      </c>
      <c r="O601" s="1"/>
      <c r="P601" s="167">
        <f>ROUND(F601*(R601),3)</f>
        <v>0</v>
      </c>
      <c r="Q601" s="175"/>
      <c r="R601" s="175">
        <v>0</v>
      </c>
      <c r="S601" s="167">
        <f>ROUND(F601*(X601),3)</f>
        <v>0</v>
      </c>
      <c r="X601">
        <v>0</v>
      </c>
      <c r="Z601">
        <v>0</v>
      </c>
    </row>
    <row r="602" spans="1:26" x14ac:dyDescent="0.25">
      <c r="A602" s="168"/>
      <c r="B602" s="168"/>
      <c r="C602" s="172"/>
      <c r="D602" s="172" t="s">
        <v>675</v>
      </c>
      <c r="E602" s="168"/>
      <c r="F602" s="169">
        <v>26.643750000000001</v>
      </c>
      <c r="G602" s="168"/>
      <c r="H602" s="168"/>
      <c r="I602" s="168"/>
      <c r="J602" s="168"/>
      <c r="K602" s="1"/>
      <c r="L602" s="1"/>
      <c r="M602" s="1"/>
      <c r="N602" s="1"/>
      <c r="O602" s="1"/>
      <c r="P602" s="1"/>
      <c r="S602" s="1"/>
    </row>
    <row r="603" spans="1:26" ht="24.95" customHeight="1" x14ac:dyDescent="0.25">
      <c r="A603" s="171">
        <v>121</v>
      </c>
      <c r="B603" s="168" t="s">
        <v>631</v>
      </c>
      <c r="C603" s="173" t="s">
        <v>659</v>
      </c>
      <c r="D603" s="172" t="s">
        <v>676</v>
      </c>
      <c r="E603" s="168" t="s">
        <v>106</v>
      </c>
      <c r="F603" s="169">
        <v>1.5603199999999999</v>
      </c>
      <c r="G603" s="170"/>
      <c r="H603" s="168"/>
      <c r="I603" s="170">
        <f>ROUND(F603*(G603+H603),2)</f>
        <v>0</v>
      </c>
      <c r="J603" s="168">
        <f>ROUND(F603*(N603),2)</f>
        <v>0</v>
      </c>
      <c r="K603" s="1">
        <f>ROUND(F603*(O603),2)</f>
        <v>0</v>
      </c>
      <c r="L603" s="1"/>
      <c r="M603" s="1">
        <f>ROUND(F603*(G603+H603),2)</f>
        <v>0</v>
      </c>
      <c r="N603" s="1">
        <v>0</v>
      </c>
      <c r="O603" s="1"/>
      <c r="P603" s="167">
        <f>ROUND(F603*(R603),3)</f>
        <v>5.0000000000000001E-3</v>
      </c>
      <c r="Q603" s="175"/>
      <c r="R603" s="175">
        <v>3.1140000000000004E-3</v>
      </c>
      <c r="S603" s="167">
        <f>ROUND(F603*(X603),3)</f>
        <v>0</v>
      </c>
      <c r="X603">
        <v>0</v>
      </c>
      <c r="Z603">
        <v>0</v>
      </c>
    </row>
    <row r="604" spans="1:26" x14ac:dyDescent="0.25">
      <c r="A604" s="168"/>
      <c r="B604" s="168"/>
      <c r="C604" s="172"/>
      <c r="D604" s="172" t="s">
        <v>677</v>
      </c>
      <c r="E604" s="168"/>
      <c r="F604" s="169">
        <v>1.5603199999999999</v>
      </c>
      <c r="G604" s="168"/>
      <c r="H604" s="168"/>
      <c r="I604" s="168"/>
      <c r="J604" s="168"/>
      <c r="K604" s="1"/>
      <c r="L604" s="1"/>
      <c r="M604" s="1"/>
      <c r="N604" s="1"/>
      <c r="O604" s="1"/>
      <c r="P604" s="1"/>
      <c r="S604" s="1"/>
    </row>
    <row r="605" spans="1:26" ht="24.95" customHeight="1" x14ac:dyDescent="0.25">
      <c r="A605" s="171">
        <v>122</v>
      </c>
      <c r="B605" s="168" t="s">
        <v>631</v>
      </c>
      <c r="C605" s="173" t="s">
        <v>678</v>
      </c>
      <c r="D605" s="172" t="s">
        <v>679</v>
      </c>
      <c r="E605" s="168" t="s">
        <v>195</v>
      </c>
      <c r="F605" s="169">
        <v>6.9859191518330013</v>
      </c>
      <c r="G605" s="170"/>
      <c r="H605" s="168"/>
      <c r="I605" s="170">
        <f>ROUND(F605*(G605+H605),2)</f>
        <v>0</v>
      </c>
      <c r="J605" s="168">
        <f>ROUND(F605*(N605),2)</f>
        <v>0</v>
      </c>
      <c r="K605" s="1">
        <f>ROUND(F605*(O605),2)</f>
        <v>0</v>
      </c>
      <c r="L605" s="1"/>
      <c r="M605" s="1">
        <f>ROUND(F605*(G605+H605),2)</f>
        <v>0</v>
      </c>
      <c r="N605" s="1">
        <v>0</v>
      </c>
      <c r="O605" s="1"/>
      <c r="P605" s="167">
        <f>ROUND(F605*(R605),3)</f>
        <v>0</v>
      </c>
      <c r="Q605" s="175"/>
      <c r="R605" s="175">
        <v>0</v>
      </c>
      <c r="S605" s="167">
        <f>ROUND(F605*(X605),3)</f>
        <v>0</v>
      </c>
      <c r="X605">
        <v>0</v>
      </c>
      <c r="Z605">
        <v>0</v>
      </c>
    </row>
    <row r="606" spans="1:26" x14ac:dyDescent="0.25">
      <c r="A606" s="156"/>
      <c r="B606" s="156"/>
      <c r="C606" s="156"/>
      <c r="D606" s="174" t="s">
        <v>79</v>
      </c>
      <c r="E606" s="156"/>
      <c r="F606" s="156"/>
      <c r="G606" s="159">
        <f>ROUND((SUM(L574:L605))/1,2)</f>
        <v>0</v>
      </c>
      <c r="H606" s="159">
        <f>ROUND((SUM(M574:M605))/1,2)</f>
        <v>0</v>
      </c>
      <c r="I606" s="159">
        <f>ROUND((SUM(I574:I605))/1,2)</f>
        <v>0</v>
      </c>
      <c r="J606" s="156"/>
      <c r="K606" s="156"/>
      <c r="L606" s="156">
        <f>ROUND((SUM(L574:L605))/1,2)</f>
        <v>0</v>
      </c>
      <c r="M606" s="156">
        <f>ROUND((SUM(M574:M605))/1,2)</f>
        <v>0</v>
      </c>
      <c r="N606" s="156"/>
      <c r="O606" s="156"/>
      <c r="P606" s="176">
        <f>ROUND((SUM(P574:P605))/1,2)</f>
        <v>6.75</v>
      </c>
      <c r="Q606" s="153"/>
      <c r="R606" s="153"/>
      <c r="S606" s="176">
        <f>ROUND((SUM(S574:S605))/1,2)</f>
        <v>0</v>
      </c>
      <c r="T606" s="153"/>
      <c r="U606" s="153"/>
      <c r="V606" s="153"/>
      <c r="W606" s="153"/>
      <c r="X606" s="153"/>
      <c r="Y606" s="153"/>
      <c r="Z606" s="153"/>
    </row>
    <row r="607" spans="1:26" x14ac:dyDescent="0.25">
      <c r="A607" s="1"/>
      <c r="B607" s="1"/>
      <c r="C607" s="1"/>
      <c r="D607" s="199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S607" s="1"/>
    </row>
    <row r="608" spans="1:26" x14ac:dyDescent="0.25">
      <c r="A608" s="156"/>
      <c r="B608" s="156"/>
      <c r="C608" s="156"/>
      <c r="D608" s="174" t="s">
        <v>80</v>
      </c>
      <c r="E608" s="156"/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  <c r="Q608" s="153"/>
      <c r="R608" s="153"/>
      <c r="S608" s="156"/>
      <c r="T608" s="153"/>
      <c r="U608" s="153"/>
      <c r="V608" s="153"/>
      <c r="W608" s="153"/>
      <c r="X608" s="153"/>
      <c r="Y608" s="153"/>
      <c r="Z608" s="153"/>
    </row>
    <row r="609" spans="1:26" ht="35.1" customHeight="1" x14ac:dyDescent="0.25">
      <c r="A609" s="171">
        <v>123</v>
      </c>
      <c r="B609" s="168" t="s">
        <v>680</v>
      </c>
      <c r="C609" s="173" t="s">
        <v>681</v>
      </c>
      <c r="D609" s="172" t="s">
        <v>682</v>
      </c>
      <c r="E609" s="168" t="s">
        <v>164</v>
      </c>
      <c r="F609" s="169">
        <v>105.39</v>
      </c>
      <c r="G609" s="170"/>
      <c r="H609" s="168"/>
      <c r="I609" s="170">
        <f>ROUND(F609*(G609+H609),2)</f>
        <v>0</v>
      </c>
      <c r="J609" s="168">
        <f>ROUND(F609*(N609),2)</f>
        <v>0</v>
      </c>
      <c r="K609" s="1">
        <f>ROUND(F609*(O609),2)</f>
        <v>0</v>
      </c>
      <c r="L609" s="1"/>
      <c r="M609" s="1">
        <f>ROUND(F609*(G609+H609),2)</f>
        <v>0</v>
      </c>
      <c r="N609" s="1">
        <v>0</v>
      </c>
      <c r="O609" s="1"/>
      <c r="P609" s="167">
        <f>ROUND(F609*(R609),3)</f>
        <v>1.7649999999999999</v>
      </c>
      <c r="Q609" s="175"/>
      <c r="R609" s="175">
        <v>1.6744843999999998E-2</v>
      </c>
      <c r="S609" s="167">
        <f>ROUND(F609*(X609),3)</f>
        <v>0</v>
      </c>
      <c r="X609">
        <v>0</v>
      </c>
      <c r="Z609">
        <v>0</v>
      </c>
    </row>
    <row r="610" spans="1:26" ht="12" customHeight="1" x14ac:dyDescent="0.25">
      <c r="A610" s="168"/>
      <c r="B610" s="168"/>
      <c r="C610" s="172"/>
      <c r="D610" s="172" t="s">
        <v>683</v>
      </c>
      <c r="E610" s="168"/>
      <c r="F610" s="168"/>
      <c r="G610" s="168"/>
      <c r="H610" s="168"/>
      <c r="I610" s="168"/>
      <c r="J610" s="168"/>
      <c r="K610" s="1"/>
      <c r="L610" s="1"/>
      <c r="M610" s="1"/>
      <c r="N610" s="1"/>
      <c r="O610" s="1"/>
      <c r="P610" s="1"/>
      <c r="S610" s="1"/>
    </row>
    <row r="611" spans="1:26" x14ac:dyDescent="0.25">
      <c r="A611" s="168"/>
      <c r="B611" s="168"/>
      <c r="C611" s="168"/>
      <c r="D611" s="172" t="s">
        <v>684</v>
      </c>
      <c r="E611" s="168"/>
      <c r="F611" s="169">
        <v>3.58</v>
      </c>
      <c r="G611" s="168"/>
      <c r="H611" s="168"/>
      <c r="I611" s="168"/>
      <c r="J611" s="168"/>
      <c r="K611" s="1"/>
      <c r="L611" s="1"/>
      <c r="M611" s="1"/>
      <c r="N611" s="1"/>
      <c r="O611" s="1"/>
      <c r="P611" s="1"/>
      <c r="S611" s="1"/>
    </row>
    <row r="612" spans="1:26" ht="12" customHeight="1" x14ac:dyDescent="0.25">
      <c r="A612" s="168"/>
      <c r="B612" s="168"/>
      <c r="C612" s="172"/>
      <c r="D612" s="172" t="s">
        <v>685</v>
      </c>
      <c r="E612" s="168"/>
      <c r="F612" s="168"/>
      <c r="G612" s="168"/>
      <c r="H612" s="168"/>
      <c r="I612" s="168"/>
      <c r="J612" s="168"/>
      <c r="K612" s="1"/>
      <c r="L612" s="1"/>
      <c r="M612" s="1"/>
      <c r="N612" s="1"/>
      <c r="O612" s="1"/>
      <c r="P612" s="1"/>
      <c r="S612" s="1"/>
    </row>
    <row r="613" spans="1:26" x14ac:dyDescent="0.25">
      <c r="A613" s="168"/>
      <c r="B613" s="168"/>
      <c r="C613" s="168"/>
      <c r="D613" s="172" t="s">
        <v>686</v>
      </c>
      <c r="E613" s="168"/>
      <c r="F613" s="169">
        <v>3.35</v>
      </c>
      <c r="G613" s="168"/>
      <c r="H613" s="168"/>
      <c r="I613" s="168"/>
      <c r="J613" s="168"/>
      <c r="K613" s="1"/>
      <c r="L613" s="1"/>
      <c r="M613" s="1"/>
      <c r="N613" s="1"/>
      <c r="O613" s="1"/>
      <c r="P613" s="1"/>
      <c r="S613" s="1"/>
    </row>
    <row r="614" spans="1:26" ht="12" customHeight="1" x14ac:dyDescent="0.25">
      <c r="A614" s="168"/>
      <c r="B614" s="168"/>
      <c r="C614" s="172"/>
      <c r="D614" s="172" t="s">
        <v>687</v>
      </c>
      <c r="E614" s="168"/>
      <c r="F614" s="168"/>
      <c r="G614" s="168"/>
      <c r="H614" s="168"/>
      <c r="I614" s="168"/>
      <c r="J614" s="168"/>
      <c r="K614" s="1"/>
      <c r="L614" s="1"/>
      <c r="M614" s="1"/>
      <c r="N614" s="1"/>
      <c r="O614" s="1"/>
      <c r="P614" s="1"/>
      <c r="S614" s="1"/>
    </row>
    <row r="615" spans="1:26" x14ac:dyDescent="0.25">
      <c r="A615" s="168"/>
      <c r="B615" s="168"/>
      <c r="C615" s="168"/>
      <c r="D615" s="172" t="s">
        <v>688</v>
      </c>
      <c r="E615" s="168"/>
      <c r="F615" s="169">
        <v>12.84</v>
      </c>
      <c r="G615" s="168"/>
      <c r="H615" s="168"/>
      <c r="I615" s="168"/>
      <c r="J615" s="168"/>
      <c r="K615" s="1"/>
      <c r="L615" s="1"/>
      <c r="M615" s="1"/>
      <c r="N615" s="1"/>
      <c r="O615" s="1"/>
      <c r="P615" s="1"/>
      <c r="S615" s="1"/>
    </row>
    <row r="616" spans="1:26" ht="12" customHeight="1" x14ac:dyDescent="0.25">
      <c r="A616" s="168"/>
      <c r="B616" s="168"/>
      <c r="C616" s="172"/>
      <c r="D616" s="172" t="s">
        <v>689</v>
      </c>
      <c r="E616" s="168"/>
      <c r="F616" s="168"/>
      <c r="G616" s="168"/>
      <c r="H616" s="168"/>
      <c r="I616" s="168"/>
      <c r="J616" s="168"/>
      <c r="K616" s="1"/>
      <c r="L616" s="1"/>
      <c r="M616" s="1"/>
      <c r="N616" s="1"/>
      <c r="O616" s="1"/>
      <c r="P616" s="1"/>
      <c r="S616" s="1"/>
    </row>
    <row r="617" spans="1:26" x14ac:dyDescent="0.25">
      <c r="A617" s="168"/>
      <c r="B617" s="168"/>
      <c r="C617" s="168"/>
      <c r="D617" s="172" t="s">
        <v>690</v>
      </c>
      <c r="E617" s="168"/>
      <c r="F617" s="169">
        <v>12.9</v>
      </c>
      <c r="G617" s="168"/>
      <c r="H617" s="168"/>
      <c r="I617" s="168"/>
      <c r="J617" s="168"/>
      <c r="K617" s="1"/>
      <c r="L617" s="1"/>
      <c r="M617" s="1"/>
      <c r="N617" s="1"/>
      <c r="O617" s="1"/>
      <c r="P617" s="1"/>
      <c r="S617" s="1"/>
    </row>
    <row r="618" spans="1:26" ht="12" customHeight="1" x14ac:dyDescent="0.25">
      <c r="A618" s="168"/>
      <c r="B618" s="168"/>
      <c r="C618" s="172"/>
      <c r="D618" s="172" t="s">
        <v>691</v>
      </c>
      <c r="E618" s="168"/>
      <c r="F618" s="168"/>
      <c r="G618" s="168"/>
      <c r="H618" s="168"/>
      <c r="I618" s="168"/>
      <c r="J618" s="168"/>
      <c r="K618" s="1"/>
      <c r="L618" s="1"/>
      <c r="M618" s="1"/>
      <c r="N618" s="1"/>
      <c r="O618" s="1"/>
      <c r="P618" s="1"/>
      <c r="S618" s="1"/>
    </row>
    <row r="619" spans="1:26" x14ac:dyDescent="0.25">
      <c r="A619" s="168"/>
      <c r="B619" s="168"/>
      <c r="C619" s="168"/>
      <c r="D619" s="172" t="s">
        <v>690</v>
      </c>
      <c r="E619" s="168"/>
      <c r="F619" s="169">
        <v>12.9</v>
      </c>
      <c r="G619" s="168"/>
      <c r="H619" s="168"/>
      <c r="I619" s="168"/>
      <c r="J619" s="168"/>
      <c r="K619" s="1"/>
      <c r="L619" s="1"/>
      <c r="M619" s="1"/>
      <c r="N619" s="1"/>
      <c r="O619" s="1"/>
      <c r="P619" s="1"/>
      <c r="S619" s="1"/>
    </row>
    <row r="620" spans="1:26" ht="12" customHeight="1" x14ac:dyDescent="0.25">
      <c r="A620" s="168"/>
      <c r="B620" s="168"/>
      <c r="C620" s="172"/>
      <c r="D620" s="172" t="s">
        <v>692</v>
      </c>
      <c r="E620" s="168"/>
      <c r="F620" s="168"/>
      <c r="G620" s="168"/>
      <c r="H620" s="168"/>
      <c r="I620" s="168"/>
      <c r="J620" s="168"/>
      <c r="K620" s="1"/>
      <c r="L620" s="1"/>
      <c r="M620" s="1"/>
      <c r="N620" s="1"/>
      <c r="O620" s="1"/>
      <c r="P620" s="1"/>
      <c r="S620" s="1"/>
    </row>
    <row r="621" spans="1:26" x14ac:dyDescent="0.25">
      <c r="A621" s="168"/>
      <c r="B621" s="168"/>
      <c r="C621" s="168"/>
      <c r="D621" s="172" t="s">
        <v>693</v>
      </c>
      <c r="E621" s="168"/>
      <c r="F621" s="169">
        <v>2.5499999999999998</v>
      </c>
      <c r="G621" s="168"/>
      <c r="H621" s="168"/>
      <c r="I621" s="168"/>
      <c r="J621" s="168"/>
      <c r="K621" s="1"/>
      <c r="L621" s="1"/>
      <c r="M621" s="1"/>
      <c r="N621" s="1"/>
      <c r="O621" s="1"/>
      <c r="P621" s="1"/>
      <c r="S621" s="1"/>
    </row>
    <row r="622" spans="1:26" ht="12" customHeight="1" x14ac:dyDescent="0.25">
      <c r="A622" s="168"/>
      <c r="B622" s="168"/>
      <c r="C622" s="172"/>
      <c r="D622" s="172" t="s">
        <v>694</v>
      </c>
      <c r="E622" s="168"/>
      <c r="F622" s="168"/>
      <c r="G622" s="168"/>
      <c r="H622" s="168"/>
      <c r="I622" s="168"/>
      <c r="J622" s="168"/>
      <c r="K622" s="1"/>
      <c r="L622" s="1"/>
      <c r="M622" s="1"/>
      <c r="N622" s="1"/>
      <c r="O622" s="1"/>
      <c r="P622" s="1"/>
      <c r="S622" s="1"/>
    </row>
    <row r="623" spans="1:26" x14ac:dyDescent="0.25">
      <c r="A623" s="168"/>
      <c r="B623" s="168"/>
      <c r="C623" s="168"/>
      <c r="D623" s="172" t="s">
        <v>695</v>
      </c>
      <c r="E623" s="168"/>
      <c r="F623" s="169">
        <v>5.32</v>
      </c>
      <c r="G623" s="168"/>
      <c r="H623" s="168"/>
      <c r="I623" s="168"/>
      <c r="J623" s="168"/>
      <c r="K623" s="1"/>
      <c r="L623" s="1"/>
      <c r="M623" s="1"/>
      <c r="N623" s="1"/>
      <c r="O623" s="1"/>
      <c r="P623" s="1"/>
      <c r="S623" s="1"/>
    </row>
    <row r="624" spans="1:26" ht="12" customHeight="1" x14ac:dyDescent="0.25">
      <c r="A624" s="168"/>
      <c r="B624" s="168"/>
      <c r="C624" s="172"/>
      <c r="D624" s="172" t="s">
        <v>696</v>
      </c>
      <c r="E624" s="168"/>
      <c r="F624" s="168"/>
      <c r="G624" s="168"/>
      <c r="H624" s="168"/>
      <c r="I624" s="168"/>
      <c r="J624" s="168"/>
      <c r="K624" s="1"/>
      <c r="L624" s="1"/>
      <c r="M624" s="1"/>
      <c r="N624" s="1"/>
      <c r="O624" s="1"/>
      <c r="P624" s="1"/>
      <c r="S624" s="1"/>
    </row>
    <row r="625" spans="1:26" x14ac:dyDescent="0.25">
      <c r="A625" s="168"/>
      <c r="B625" s="168"/>
      <c r="C625" s="168"/>
      <c r="D625" s="172" t="s">
        <v>697</v>
      </c>
      <c r="E625" s="168"/>
      <c r="F625" s="169">
        <v>11.34</v>
      </c>
      <c r="G625" s="168"/>
      <c r="H625" s="168"/>
      <c r="I625" s="168"/>
      <c r="J625" s="168"/>
      <c r="K625" s="1"/>
      <c r="L625" s="1"/>
      <c r="M625" s="1"/>
      <c r="N625" s="1"/>
      <c r="O625" s="1"/>
      <c r="P625" s="1"/>
      <c r="S625" s="1"/>
    </row>
    <row r="626" spans="1:26" ht="12" customHeight="1" x14ac:dyDescent="0.25">
      <c r="A626" s="168"/>
      <c r="B626" s="168"/>
      <c r="C626" s="172"/>
      <c r="D626" s="172" t="s">
        <v>698</v>
      </c>
      <c r="E626" s="168"/>
      <c r="F626" s="168"/>
      <c r="G626" s="168"/>
      <c r="H626" s="168"/>
      <c r="I626" s="168"/>
      <c r="J626" s="168"/>
      <c r="K626" s="1"/>
      <c r="L626" s="1"/>
      <c r="M626" s="1"/>
      <c r="N626" s="1"/>
      <c r="O626" s="1"/>
      <c r="P626" s="1"/>
      <c r="S626" s="1"/>
    </row>
    <row r="627" spans="1:26" x14ac:dyDescent="0.25">
      <c r="A627" s="168"/>
      <c r="B627" s="168"/>
      <c r="C627" s="168"/>
      <c r="D627" s="172" t="s">
        <v>699</v>
      </c>
      <c r="E627" s="168"/>
      <c r="F627" s="169">
        <v>9.44</v>
      </c>
      <c r="G627" s="168"/>
      <c r="H627" s="168"/>
      <c r="I627" s="168"/>
      <c r="J627" s="168"/>
      <c r="K627" s="1"/>
      <c r="L627" s="1"/>
      <c r="M627" s="1"/>
      <c r="N627" s="1"/>
      <c r="O627" s="1"/>
      <c r="P627" s="1"/>
      <c r="S627" s="1"/>
    </row>
    <row r="628" spans="1:26" ht="12" customHeight="1" x14ac:dyDescent="0.25">
      <c r="A628" s="168"/>
      <c r="B628" s="168"/>
      <c r="C628" s="172"/>
      <c r="D628" s="172" t="s">
        <v>700</v>
      </c>
      <c r="E628" s="168"/>
      <c r="F628" s="168"/>
      <c r="G628" s="168"/>
      <c r="H628" s="168"/>
      <c r="I628" s="168"/>
      <c r="J628" s="168"/>
      <c r="K628" s="1"/>
      <c r="L628" s="1"/>
      <c r="M628" s="1"/>
      <c r="N628" s="1"/>
      <c r="O628" s="1"/>
      <c r="P628" s="1"/>
      <c r="S628" s="1"/>
    </row>
    <row r="629" spans="1:26" x14ac:dyDescent="0.25">
      <c r="A629" s="168"/>
      <c r="B629" s="168"/>
      <c r="C629" s="168"/>
      <c r="D629" s="172" t="s">
        <v>701</v>
      </c>
      <c r="E629" s="168"/>
      <c r="F629" s="169">
        <v>29.8</v>
      </c>
      <c r="G629" s="168"/>
      <c r="H629" s="168"/>
      <c r="I629" s="168"/>
      <c r="J629" s="168"/>
      <c r="K629" s="1"/>
      <c r="L629" s="1"/>
      <c r="M629" s="1"/>
      <c r="N629" s="1"/>
      <c r="O629" s="1"/>
      <c r="P629" s="1"/>
      <c r="S629" s="1"/>
    </row>
    <row r="630" spans="1:26" ht="12" customHeight="1" x14ac:dyDescent="0.25">
      <c r="A630" s="168"/>
      <c r="B630" s="168"/>
      <c r="C630" s="172"/>
      <c r="D630" s="172" t="s">
        <v>702</v>
      </c>
      <c r="E630" s="168"/>
      <c r="F630" s="168"/>
      <c r="G630" s="168"/>
      <c r="H630" s="168"/>
      <c r="I630" s="168"/>
      <c r="J630" s="168"/>
      <c r="K630" s="1"/>
      <c r="L630" s="1"/>
      <c r="M630" s="1"/>
      <c r="N630" s="1"/>
      <c r="O630" s="1"/>
      <c r="P630" s="1"/>
      <c r="S630" s="1"/>
    </row>
    <row r="631" spans="1:26" x14ac:dyDescent="0.25">
      <c r="A631" s="168"/>
      <c r="B631" s="168"/>
      <c r="C631" s="168"/>
      <c r="D631" s="172" t="s">
        <v>703</v>
      </c>
      <c r="E631" s="168"/>
      <c r="F631" s="169">
        <v>1.37</v>
      </c>
      <c r="G631" s="168"/>
      <c r="H631" s="168"/>
      <c r="I631" s="168"/>
      <c r="J631" s="168"/>
      <c r="K631" s="1"/>
      <c r="L631" s="1"/>
      <c r="M631" s="1"/>
      <c r="N631" s="1"/>
      <c r="O631" s="1"/>
      <c r="P631" s="1"/>
      <c r="S631" s="1"/>
    </row>
    <row r="632" spans="1:26" ht="35.1" customHeight="1" x14ac:dyDescent="0.25">
      <c r="A632" s="171">
        <v>124</v>
      </c>
      <c r="B632" s="168" t="s">
        <v>680</v>
      </c>
      <c r="C632" s="173" t="s">
        <v>704</v>
      </c>
      <c r="D632" s="172" t="s">
        <v>705</v>
      </c>
      <c r="E632" s="168" t="s">
        <v>164</v>
      </c>
      <c r="F632" s="169">
        <v>50.27</v>
      </c>
      <c r="G632" s="170"/>
      <c r="H632" s="168"/>
      <c r="I632" s="170">
        <f>ROUND(F632*(G632+H632),2)</f>
        <v>0</v>
      </c>
      <c r="J632" s="168">
        <f>ROUND(F632*(N632),2)</f>
        <v>0</v>
      </c>
      <c r="K632" s="1">
        <f>ROUND(F632*(O632),2)</f>
        <v>0</v>
      </c>
      <c r="L632" s="1"/>
      <c r="M632" s="1">
        <f>ROUND(F632*(G632+H632),2)</f>
        <v>0</v>
      </c>
      <c r="N632" s="1">
        <v>0</v>
      </c>
      <c r="O632" s="1"/>
      <c r="P632" s="167">
        <f>ROUND(F632*(R632),3)</f>
        <v>0.84199999999999997</v>
      </c>
      <c r="Q632" s="175"/>
      <c r="R632" s="175">
        <v>1.6744843999999998E-2</v>
      </c>
      <c r="S632" s="167">
        <f>ROUND(F632*(X632),3)</f>
        <v>0</v>
      </c>
      <c r="X632">
        <v>0</v>
      </c>
      <c r="Z632">
        <v>0</v>
      </c>
    </row>
    <row r="633" spans="1:26" ht="12" customHeight="1" x14ac:dyDescent="0.25">
      <c r="A633" s="168"/>
      <c r="B633" s="168"/>
      <c r="C633" s="172"/>
      <c r="D633" s="172" t="s">
        <v>706</v>
      </c>
      <c r="E633" s="168"/>
      <c r="F633" s="168"/>
      <c r="G633" s="168"/>
      <c r="H633" s="168"/>
      <c r="I633" s="168"/>
      <c r="J633" s="168"/>
      <c r="K633" s="1"/>
      <c r="L633" s="1"/>
      <c r="M633" s="1"/>
      <c r="N633" s="1"/>
      <c r="O633" s="1"/>
      <c r="P633" s="1"/>
      <c r="S633" s="1"/>
    </row>
    <row r="634" spans="1:26" x14ac:dyDescent="0.25">
      <c r="A634" s="168"/>
      <c r="B634" s="168"/>
      <c r="C634" s="168"/>
      <c r="D634" s="172" t="s">
        <v>707</v>
      </c>
      <c r="E634" s="168"/>
      <c r="F634" s="169">
        <v>2.8</v>
      </c>
      <c r="G634" s="168"/>
      <c r="H634" s="168"/>
      <c r="I634" s="168"/>
      <c r="J634" s="168"/>
      <c r="K634" s="1"/>
      <c r="L634" s="1"/>
      <c r="M634" s="1"/>
      <c r="N634" s="1"/>
      <c r="O634" s="1"/>
      <c r="P634" s="1"/>
      <c r="S634" s="1"/>
    </row>
    <row r="635" spans="1:26" ht="12" customHeight="1" x14ac:dyDescent="0.25">
      <c r="A635" s="168"/>
      <c r="B635" s="168"/>
      <c r="C635" s="172"/>
      <c r="D635" s="172" t="s">
        <v>708</v>
      </c>
      <c r="E635" s="168"/>
      <c r="F635" s="168"/>
      <c r="G635" s="168"/>
      <c r="H635" s="168"/>
      <c r="I635" s="168"/>
      <c r="J635" s="168"/>
      <c r="K635" s="1"/>
      <c r="L635" s="1"/>
      <c r="M635" s="1"/>
      <c r="N635" s="1"/>
      <c r="O635" s="1"/>
      <c r="P635" s="1"/>
      <c r="S635" s="1"/>
    </row>
    <row r="636" spans="1:26" x14ac:dyDescent="0.25">
      <c r="A636" s="168"/>
      <c r="B636" s="168"/>
      <c r="C636" s="168"/>
      <c r="D636" s="172" t="s">
        <v>709</v>
      </c>
      <c r="E636" s="168"/>
      <c r="F636" s="169">
        <v>19.05</v>
      </c>
      <c r="G636" s="168"/>
      <c r="H636" s="168"/>
      <c r="I636" s="168"/>
      <c r="J636" s="168"/>
      <c r="K636" s="1"/>
      <c r="L636" s="1"/>
      <c r="M636" s="1"/>
      <c r="N636" s="1"/>
      <c r="O636" s="1"/>
      <c r="P636" s="1"/>
      <c r="S636" s="1"/>
    </row>
    <row r="637" spans="1:26" ht="12" customHeight="1" x14ac:dyDescent="0.25">
      <c r="A637" s="168"/>
      <c r="B637" s="168"/>
      <c r="C637" s="172"/>
      <c r="D637" s="172" t="s">
        <v>710</v>
      </c>
      <c r="E637" s="168"/>
      <c r="F637" s="168"/>
      <c r="G637" s="168"/>
      <c r="H637" s="168"/>
      <c r="I637" s="168"/>
      <c r="J637" s="168"/>
      <c r="K637" s="1"/>
      <c r="L637" s="1"/>
      <c r="M637" s="1"/>
      <c r="N637" s="1"/>
      <c r="O637" s="1"/>
      <c r="P637" s="1"/>
      <c r="S637" s="1"/>
    </row>
    <row r="638" spans="1:26" x14ac:dyDescent="0.25">
      <c r="A638" s="168"/>
      <c r="B638" s="168"/>
      <c r="C638" s="168"/>
      <c r="D638" s="172" t="s">
        <v>711</v>
      </c>
      <c r="E638" s="168"/>
      <c r="F638" s="169">
        <v>8.6</v>
      </c>
      <c r="G638" s="168"/>
      <c r="H638" s="168"/>
      <c r="I638" s="168"/>
      <c r="J638" s="168"/>
      <c r="K638" s="1"/>
      <c r="L638" s="1"/>
      <c r="M638" s="1"/>
      <c r="N638" s="1"/>
      <c r="O638" s="1"/>
      <c r="P638" s="1"/>
      <c r="S638" s="1"/>
    </row>
    <row r="639" spans="1:26" ht="12" customHeight="1" x14ac:dyDescent="0.25">
      <c r="A639" s="168"/>
      <c r="B639" s="168"/>
      <c r="C639" s="172"/>
      <c r="D639" s="172" t="s">
        <v>712</v>
      </c>
      <c r="E639" s="168"/>
      <c r="F639" s="168"/>
      <c r="G639" s="168"/>
      <c r="H639" s="168"/>
      <c r="I639" s="168"/>
      <c r="J639" s="168"/>
      <c r="K639" s="1"/>
      <c r="L639" s="1"/>
      <c r="M639" s="1"/>
      <c r="N639" s="1"/>
      <c r="O639" s="1"/>
      <c r="P639" s="1"/>
      <c r="S639" s="1"/>
    </row>
    <row r="640" spans="1:26" x14ac:dyDescent="0.25">
      <c r="A640" s="168"/>
      <c r="B640" s="168"/>
      <c r="C640" s="168"/>
      <c r="D640" s="172" t="s">
        <v>713</v>
      </c>
      <c r="E640" s="168"/>
      <c r="F640" s="169">
        <v>4.5</v>
      </c>
      <c r="G640" s="168"/>
      <c r="H640" s="168"/>
      <c r="I640" s="168"/>
      <c r="J640" s="168"/>
      <c r="K640" s="1"/>
      <c r="L640" s="1"/>
      <c r="M640" s="1"/>
      <c r="N640" s="1"/>
      <c r="O640" s="1"/>
      <c r="P640" s="1"/>
      <c r="S640" s="1"/>
    </row>
    <row r="641" spans="1:26" ht="12" customHeight="1" x14ac:dyDescent="0.25">
      <c r="A641" s="168"/>
      <c r="B641" s="168"/>
      <c r="C641" s="172"/>
      <c r="D641" s="172" t="s">
        <v>714</v>
      </c>
      <c r="E641" s="168"/>
      <c r="F641" s="168"/>
      <c r="G641" s="168"/>
      <c r="H641" s="168"/>
      <c r="I641" s="168"/>
      <c r="J641" s="168"/>
      <c r="K641" s="1"/>
      <c r="L641" s="1"/>
      <c r="M641" s="1"/>
      <c r="N641" s="1"/>
      <c r="O641" s="1"/>
      <c r="P641" s="1"/>
      <c r="S641" s="1"/>
    </row>
    <row r="642" spans="1:26" x14ac:dyDescent="0.25">
      <c r="A642" s="168"/>
      <c r="B642" s="168"/>
      <c r="C642" s="168"/>
      <c r="D642" s="172" t="s">
        <v>715</v>
      </c>
      <c r="E642" s="168"/>
      <c r="F642" s="169">
        <v>4.68</v>
      </c>
      <c r="G642" s="168"/>
      <c r="H642" s="168"/>
      <c r="I642" s="168"/>
      <c r="J642" s="168"/>
      <c r="K642" s="1"/>
      <c r="L642" s="1"/>
      <c r="M642" s="1"/>
      <c r="N642" s="1"/>
      <c r="O642" s="1"/>
      <c r="P642" s="1"/>
      <c r="S642" s="1"/>
    </row>
    <row r="643" spans="1:26" ht="12" customHeight="1" x14ac:dyDescent="0.25">
      <c r="A643" s="168"/>
      <c r="B643" s="168"/>
      <c r="C643" s="172"/>
      <c r="D643" s="172" t="s">
        <v>716</v>
      </c>
      <c r="E643" s="168"/>
      <c r="F643" s="168"/>
      <c r="G643" s="168"/>
      <c r="H643" s="168"/>
      <c r="I643" s="168"/>
      <c r="J643" s="168"/>
      <c r="K643" s="1"/>
      <c r="L643" s="1"/>
      <c r="M643" s="1"/>
      <c r="N643" s="1"/>
      <c r="O643" s="1"/>
      <c r="P643" s="1"/>
      <c r="S643" s="1"/>
    </row>
    <row r="644" spans="1:26" x14ac:dyDescent="0.25">
      <c r="A644" s="168"/>
      <c r="B644" s="168"/>
      <c r="C644" s="168"/>
      <c r="D644" s="172" t="s">
        <v>717</v>
      </c>
      <c r="E644" s="168"/>
      <c r="F644" s="169">
        <v>10.64</v>
      </c>
      <c r="G644" s="168"/>
      <c r="H644" s="168"/>
      <c r="I644" s="168"/>
      <c r="J644" s="168"/>
      <c r="K644" s="1"/>
      <c r="L644" s="1"/>
      <c r="M644" s="1"/>
      <c r="N644" s="1"/>
      <c r="O644" s="1"/>
      <c r="P644" s="1"/>
      <c r="S644" s="1"/>
    </row>
    <row r="645" spans="1:26" ht="24.95" customHeight="1" x14ac:dyDescent="0.25">
      <c r="A645" s="171">
        <v>125</v>
      </c>
      <c r="B645" s="168" t="s">
        <v>718</v>
      </c>
      <c r="C645" s="173" t="s">
        <v>719</v>
      </c>
      <c r="D645" s="172" t="s">
        <v>720</v>
      </c>
      <c r="E645" s="168" t="s">
        <v>195</v>
      </c>
      <c r="F645" s="169">
        <v>2.6065024170399997</v>
      </c>
      <c r="G645" s="170"/>
      <c r="H645" s="168"/>
      <c r="I645" s="170">
        <f>ROUND(F645*(G645+H645),2)</f>
        <v>0</v>
      </c>
      <c r="J645" s="168">
        <f>ROUND(F645*(N645),2)</f>
        <v>0</v>
      </c>
      <c r="K645" s="1">
        <f>ROUND(F645*(O645),2)</f>
        <v>0</v>
      </c>
      <c r="L645" s="1"/>
      <c r="M645" s="1">
        <f>ROUND(F645*(G645+H645),2)</f>
        <v>0</v>
      </c>
      <c r="N645" s="1">
        <v>0</v>
      </c>
      <c r="O645" s="1"/>
      <c r="P645" s="167">
        <f>ROUND(F645*(R645),3)</f>
        <v>0</v>
      </c>
      <c r="Q645" s="175"/>
      <c r="R645" s="175">
        <v>0</v>
      </c>
      <c r="S645" s="167">
        <f>ROUND(F645*(X645),3)</f>
        <v>0</v>
      </c>
      <c r="X645">
        <v>0</v>
      </c>
      <c r="Z645">
        <v>0</v>
      </c>
    </row>
    <row r="646" spans="1:26" x14ac:dyDescent="0.25">
      <c r="A646" s="156"/>
      <c r="B646" s="156"/>
      <c r="C646" s="156"/>
      <c r="D646" s="174" t="s">
        <v>80</v>
      </c>
      <c r="E646" s="156"/>
      <c r="F646" s="156"/>
      <c r="G646" s="159">
        <f>ROUND((SUM(L608:L645))/1,2)</f>
        <v>0</v>
      </c>
      <c r="H646" s="159">
        <f>ROUND((SUM(M608:M645))/1,2)</f>
        <v>0</v>
      </c>
      <c r="I646" s="159">
        <f>ROUND((SUM(I608:I645))/1,2)</f>
        <v>0</v>
      </c>
      <c r="J646" s="156"/>
      <c r="K646" s="156"/>
      <c r="L646" s="156">
        <f>ROUND((SUM(L608:L645))/1,2)</f>
        <v>0</v>
      </c>
      <c r="M646" s="156">
        <f>ROUND((SUM(M608:M645))/1,2)</f>
        <v>0</v>
      </c>
      <c r="N646" s="156"/>
      <c r="O646" s="156"/>
      <c r="P646" s="176">
        <f>ROUND((SUM(P608:P645))/1,2)</f>
        <v>2.61</v>
      </c>
      <c r="Q646" s="153"/>
      <c r="R646" s="153"/>
      <c r="S646" s="176">
        <f>ROUND((SUM(S608:S645))/1,2)</f>
        <v>0</v>
      </c>
      <c r="T646" s="153"/>
      <c r="U646" s="153"/>
      <c r="V646" s="153"/>
      <c r="W646" s="153"/>
      <c r="X646" s="153"/>
      <c r="Y646" s="153"/>
      <c r="Z646" s="153"/>
    </row>
    <row r="647" spans="1:26" x14ac:dyDescent="0.25">
      <c r="A647" s="1"/>
      <c r="B647" s="1"/>
      <c r="C647" s="1"/>
      <c r="D647" s="199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S647" s="1"/>
    </row>
    <row r="648" spans="1:26" x14ac:dyDescent="0.25">
      <c r="A648" s="156"/>
      <c r="B648" s="156"/>
      <c r="C648" s="156"/>
      <c r="D648" s="174" t="s">
        <v>81</v>
      </c>
      <c r="E648" s="156"/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3"/>
      <c r="R648" s="153"/>
      <c r="S648" s="156"/>
      <c r="T648" s="153"/>
      <c r="U648" s="153"/>
      <c r="V648" s="153"/>
      <c r="W648" s="153"/>
      <c r="X648" s="153"/>
      <c r="Y648" s="153"/>
      <c r="Z648" s="153"/>
    </row>
    <row r="649" spans="1:26" ht="24.95" customHeight="1" x14ac:dyDescent="0.25">
      <c r="A649" s="171">
        <v>126</v>
      </c>
      <c r="B649" s="168" t="s">
        <v>721</v>
      </c>
      <c r="C649" s="173" t="s">
        <v>722</v>
      </c>
      <c r="D649" s="172" t="s">
        <v>723</v>
      </c>
      <c r="E649" s="168" t="s">
        <v>280</v>
      </c>
      <c r="F649" s="169">
        <v>16.600000000000001</v>
      </c>
      <c r="G649" s="170"/>
      <c r="H649" s="168"/>
      <c r="I649" s="170">
        <f>ROUND(F649*(G649+H649),2)</f>
        <v>0</v>
      </c>
      <c r="J649" s="168">
        <f>ROUND(F649*(N649),2)</f>
        <v>0</v>
      </c>
      <c r="K649" s="1">
        <f>ROUND(F649*(O649),2)</f>
        <v>0</v>
      </c>
      <c r="L649" s="1"/>
      <c r="M649" s="1">
        <f>ROUND(F649*(G649+H649),2)</f>
        <v>0</v>
      </c>
      <c r="N649" s="1">
        <v>0</v>
      </c>
      <c r="O649" s="1"/>
      <c r="P649" s="167">
        <f>ROUND(F649*(R649),3)</f>
        <v>4.4999999999999998E-2</v>
      </c>
      <c r="Q649" s="175"/>
      <c r="R649" s="175">
        <v>2.7395000000000002E-3</v>
      </c>
      <c r="S649" s="167">
        <f>ROUND(F649*(X649),3)</f>
        <v>0</v>
      </c>
      <c r="X649">
        <v>0</v>
      </c>
      <c r="Z649">
        <v>0</v>
      </c>
    </row>
    <row r="650" spans="1:26" x14ac:dyDescent="0.25">
      <c r="A650" s="168"/>
      <c r="B650" s="168"/>
      <c r="C650" s="172"/>
      <c r="D650" s="172" t="s">
        <v>724</v>
      </c>
      <c r="E650" s="168"/>
      <c r="F650" s="169">
        <v>16.600000000000001</v>
      </c>
      <c r="G650" s="168"/>
      <c r="H650" s="168"/>
      <c r="I650" s="168"/>
      <c r="J650" s="168"/>
      <c r="K650" s="1"/>
      <c r="L650" s="1"/>
      <c r="M650" s="1"/>
      <c r="N650" s="1"/>
      <c r="O650" s="1"/>
      <c r="P650" s="1"/>
      <c r="S650" s="1"/>
    </row>
    <row r="651" spans="1:26" ht="24.95" customHeight="1" x14ac:dyDescent="0.25">
      <c r="A651" s="171">
        <v>127</v>
      </c>
      <c r="B651" s="168" t="s">
        <v>721</v>
      </c>
      <c r="C651" s="173" t="s">
        <v>725</v>
      </c>
      <c r="D651" s="172" t="s">
        <v>726</v>
      </c>
      <c r="E651" s="168" t="s">
        <v>727</v>
      </c>
      <c r="F651" s="169">
        <v>1</v>
      </c>
      <c r="G651" s="170"/>
      <c r="H651" s="168"/>
      <c r="I651" s="170">
        <f>ROUND(F651*(G651+H651),2)</f>
        <v>0</v>
      </c>
      <c r="J651" s="168">
        <f>ROUND(F651*(N651),2)</f>
        <v>0</v>
      </c>
      <c r="K651" s="1">
        <f>ROUND(F651*(O651),2)</f>
        <v>0</v>
      </c>
      <c r="L651" s="1"/>
      <c r="M651" s="1">
        <f>ROUND(F651*(G651+H651),2)</f>
        <v>0</v>
      </c>
      <c r="N651" s="1">
        <v>0</v>
      </c>
      <c r="O651" s="1"/>
      <c r="P651" s="167">
        <f>ROUND(F651*(R651),3)</f>
        <v>4.0000000000000001E-3</v>
      </c>
      <c r="Q651" s="175"/>
      <c r="R651" s="175">
        <v>4.1339999999999997E-3</v>
      </c>
      <c r="S651" s="167">
        <f>ROUND(F651*(X651),3)</f>
        <v>0</v>
      </c>
      <c r="X651">
        <v>0</v>
      </c>
      <c r="Z651">
        <v>0</v>
      </c>
    </row>
    <row r="652" spans="1:26" ht="24.95" customHeight="1" x14ac:dyDescent="0.25">
      <c r="A652" s="171">
        <v>128</v>
      </c>
      <c r="B652" s="168" t="s">
        <v>728</v>
      </c>
      <c r="C652" s="173" t="s">
        <v>729</v>
      </c>
      <c r="D652" s="172" t="s">
        <v>730</v>
      </c>
      <c r="E652" s="168" t="s">
        <v>280</v>
      </c>
      <c r="F652" s="169">
        <v>71.7</v>
      </c>
      <c r="G652" s="170"/>
      <c r="H652" s="168"/>
      <c r="I652" s="170">
        <f>ROUND(F652*(G652+H652),2)</f>
        <v>0</v>
      </c>
      <c r="J652" s="168">
        <f>ROUND(F652*(N652),2)</f>
        <v>0</v>
      </c>
      <c r="K652" s="1">
        <f>ROUND(F652*(O652),2)</f>
        <v>0</v>
      </c>
      <c r="L652" s="1"/>
      <c r="M652" s="1">
        <f>ROUND(F652*(G652+H652),2)</f>
        <v>0</v>
      </c>
      <c r="N652" s="1">
        <v>0</v>
      </c>
      <c r="O652" s="1"/>
      <c r="P652" s="167">
        <f>ROUND(F652*(R652),3)</f>
        <v>3.0000000000000001E-3</v>
      </c>
      <c r="Q652" s="175"/>
      <c r="R652" s="175">
        <v>4.0000000000000003E-5</v>
      </c>
      <c r="S652" s="167">
        <f>ROUND(F652*(X652),3)</f>
        <v>0</v>
      </c>
      <c r="X652">
        <v>0</v>
      </c>
      <c r="Z652">
        <v>0</v>
      </c>
    </row>
    <row r="653" spans="1:26" ht="12" customHeight="1" x14ac:dyDescent="0.25">
      <c r="A653" s="168"/>
      <c r="B653" s="168"/>
      <c r="C653" s="172"/>
      <c r="D653" s="172" t="s">
        <v>731</v>
      </c>
      <c r="E653" s="168"/>
      <c r="F653" s="168"/>
      <c r="G653" s="168"/>
      <c r="H653" s="168"/>
      <c r="I653" s="168"/>
      <c r="J653" s="168"/>
      <c r="K653" s="1"/>
      <c r="L653" s="1"/>
      <c r="M653" s="1"/>
      <c r="N653" s="1"/>
      <c r="O653" s="1"/>
      <c r="P653" s="1"/>
      <c r="S653" s="1"/>
    </row>
    <row r="654" spans="1:26" x14ac:dyDescent="0.25">
      <c r="A654" s="168"/>
      <c r="B654" s="168"/>
      <c r="C654" s="168"/>
      <c r="D654" s="172" t="s">
        <v>732</v>
      </c>
      <c r="E654" s="168"/>
      <c r="F654" s="169">
        <v>71.7</v>
      </c>
      <c r="G654" s="168"/>
      <c r="H654" s="168"/>
      <c r="I654" s="168"/>
      <c r="J654" s="168"/>
      <c r="K654" s="1"/>
      <c r="L654" s="1"/>
      <c r="M654" s="1"/>
      <c r="N654" s="1"/>
      <c r="O654" s="1"/>
      <c r="P654" s="1"/>
      <c r="S654" s="1"/>
    </row>
    <row r="655" spans="1:26" ht="24.95" customHeight="1" x14ac:dyDescent="0.25">
      <c r="A655" s="171">
        <v>129</v>
      </c>
      <c r="B655" s="168" t="s">
        <v>733</v>
      </c>
      <c r="C655" s="173" t="s">
        <v>734</v>
      </c>
      <c r="D655" s="172" t="s">
        <v>735</v>
      </c>
      <c r="E655" s="168" t="s">
        <v>280</v>
      </c>
      <c r="F655" s="169">
        <v>72</v>
      </c>
      <c r="G655" s="170"/>
      <c r="H655" s="168"/>
      <c r="I655" s="170">
        <f>ROUND(F655*(G655+H655),2)</f>
        <v>0</v>
      </c>
      <c r="J655" s="168">
        <f>ROUND(F655*(N655),2)</f>
        <v>0</v>
      </c>
      <c r="K655" s="1">
        <f>ROUND(F655*(O655),2)</f>
        <v>0</v>
      </c>
      <c r="L655" s="1"/>
      <c r="M655" s="1">
        <f>ROUND(F655*(G655+H655),2)</f>
        <v>0</v>
      </c>
      <c r="N655" s="1">
        <v>0</v>
      </c>
      <c r="O655" s="1"/>
      <c r="P655" s="167">
        <f>ROUND(F655*(R655),3)</f>
        <v>0.104</v>
      </c>
      <c r="Q655" s="175"/>
      <c r="R655" s="175">
        <v>1.4499999999999999E-3</v>
      </c>
      <c r="S655" s="167">
        <f>ROUND(F655*(X655),3)</f>
        <v>0</v>
      </c>
      <c r="X655">
        <v>0</v>
      </c>
      <c r="Z655">
        <v>0</v>
      </c>
    </row>
    <row r="656" spans="1:26" ht="24.95" customHeight="1" x14ac:dyDescent="0.25">
      <c r="A656" s="171">
        <v>130</v>
      </c>
      <c r="B656" s="168" t="s">
        <v>733</v>
      </c>
      <c r="C656" s="173" t="s">
        <v>736</v>
      </c>
      <c r="D656" s="172" t="s">
        <v>737</v>
      </c>
      <c r="E656" s="168" t="s">
        <v>227</v>
      </c>
      <c r="F656" s="169">
        <v>6</v>
      </c>
      <c r="G656" s="170"/>
      <c r="H656" s="168"/>
      <c r="I656" s="170">
        <f>ROUND(F656*(G656+H656),2)</f>
        <v>0</v>
      </c>
      <c r="J656" s="168">
        <f>ROUND(F656*(N656),2)</f>
        <v>0</v>
      </c>
      <c r="K656" s="1">
        <f>ROUND(F656*(O656),2)</f>
        <v>0</v>
      </c>
      <c r="L656" s="1"/>
      <c r="M656" s="1">
        <f>ROUND(F656*(G656+H656),2)</f>
        <v>0</v>
      </c>
      <c r="N656" s="1">
        <v>0</v>
      </c>
      <c r="O656" s="1"/>
      <c r="P656" s="167">
        <f>ROUND(F656*(R656),3)</f>
        <v>4.0000000000000001E-3</v>
      </c>
      <c r="Q656" s="175"/>
      <c r="R656" s="175">
        <v>6.4999999999999997E-4</v>
      </c>
      <c r="S656" s="167">
        <f>ROUND(F656*(X656),3)</f>
        <v>0</v>
      </c>
      <c r="X656">
        <v>0</v>
      </c>
      <c r="Z656">
        <v>0</v>
      </c>
    </row>
    <row r="657" spans="1:26" ht="24.95" customHeight="1" x14ac:dyDescent="0.25">
      <c r="A657" s="171">
        <v>131</v>
      </c>
      <c r="B657" s="168" t="s">
        <v>728</v>
      </c>
      <c r="C657" s="173" t="s">
        <v>738</v>
      </c>
      <c r="D657" s="172" t="s">
        <v>739</v>
      </c>
      <c r="E657" s="168" t="s">
        <v>740</v>
      </c>
      <c r="F657" s="169">
        <v>90</v>
      </c>
      <c r="G657" s="170"/>
      <c r="H657" s="168"/>
      <c r="I657" s="170">
        <f>ROUND(F657*(G657+H657),2)</f>
        <v>0</v>
      </c>
      <c r="J657" s="168">
        <f>ROUND(F657*(N657),2)</f>
        <v>0</v>
      </c>
      <c r="K657" s="1">
        <f>ROUND(F657*(O657),2)</f>
        <v>0</v>
      </c>
      <c r="L657" s="1"/>
      <c r="M657" s="1">
        <f>ROUND(F657*(G657+H657),2)</f>
        <v>0</v>
      </c>
      <c r="N657" s="1">
        <v>0</v>
      </c>
      <c r="O657" s="1"/>
      <c r="P657" s="167">
        <f>ROUND(F657*(R657),3)</f>
        <v>0</v>
      </c>
      <c r="Q657" s="175"/>
      <c r="R657" s="175">
        <v>0</v>
      </c>
      <c r="S657" s="167">
        <f>ROUND(F657*(X657),3)</f>
        <v>0</v>
      </c>
      <c r="X657">
        <v>0</v>
      </c>
      <c r="Z657">
        <v>0</v>
      </c>
    </row>
    <row r="658" spans="1:26" ht="24.95" customHeight="1" x14ac:dyDescent="0.25">
      <c r="A658" s="171">
        <v>132</v>
      </c>
      <c r="B658" s="168" t="s">
        <v>733</v>
      </c>
      <c r="C658" s="173" t="s">
        <v>741</v>
      </c>
      <c r="D658" s="172" t="s">
        <v>742</v>
      </c>
      <c r="E658" s="168" t="s">
        <v>740</v>
      </c>
      <c r="F658" s="169">
        <v>90</v>
      </c>
      <c r="G658" s="170"/>
      <c r="H658" s="168"/>
      <c r="I658" s="170">
        <f>ROUND(F658*(G658+H658),2)</f>
        <v>0</v>
      </c>
      <c r="J658" s="168">
        <f>ROUND(F658*(N658),2)</f>
        <v>0</v>
      </c>
      <c r="K658" s="1">
        <f>ROUND(F658*(O658),2)</f>
        <v>0</v>
      </c>
      <c r="L658" s="1"/>
      <c r="M658" s="1">
        <f>ROUND(F658*(G658+H658),2)</f>
        <v>0</v>
      </c>
      <c r="N658" s="1">
        <v>0</v>
      </c>
      <c r="O658" s="1"/>
      <c r="P658" s="167">
        <f>ROUND(F658*(R658),3)</f>
        <v>5.3999999999999999E-2</v>
      </c>
      <c r="Q658" s="175"/>
      <c r="R658" s="175">
        <v>5.9999999999999995E-4</v>
      </c>
      <c r="S658" s="167">
        <f>ROUND(F658*(X658),3)</f>
        <v>0</v>
      </c>
      <c r="X658">
        <v>0</v>
      </c>
      <c r="Z658">
        <v>0</v>
      </c>
    </row>
    <row r="659" spans="1:26" ht="24.95" customHeight="1" x14ac:dyDescent="0.25">
      <c r="A659" s="171">
        <v>133</v>
      </c>
      <c r="B659" s="168" t="s">
        <v>728</v>
      </c>
      <c r="C659" s="173" t="s">
        <v>743</v>
      </c>
      <c r="D659" s="172" t="s">
        <v>744</v>
      </c>
      <c r="E659" s="168" t="s">
        <v>740</v>
      </c>
      <c r="F659" s="169">
        <v>5</v>
      </c>
      <c r="G659" s="170"/>
      <c r="H659" s="168"/>
      <c r="I659" s="170">
        <f>ROUND(F659*(G659+H659),2)</f>
        <v>0</v>
      </c>
      <c r="J659" s="168">
        <f>ROUND(F659*(N659),2)</f>
        <v>0</v>
      </c>
      <c r="K659" s="1">
        <f>ROUND(F659*(O659),2)</f>
        <v>0</v>
      </c>
      <c r="L659" s="1"/>
      <c r="M659" s="1">
        <f>ROUND(F659*(G659+H659),2)</f>
        <v>0</v>
      </c>
      <c r="N659" s="1">
        <v>0</v>
      </c>
      <c r="O659" s="1"/>
      <c r="P659" s="167">
        <f>ROUND(F659*(R659),3)</f>
        <v>0</v>
      </c>
      <c r="Q659" s="175"/>
      <c r="R659" s="175">
        <v>5.0000000000000002E-5</v>
      </c>
      <c r="S659" s="167">
        <f>ROUND(F659*(X659),3)</f>
        <v>0</v>
      </c>
      <c r="X659">
        <v>0</v>
      </c>
      <c r="Z659">
        <v>0</v>
      </c>
    </row>
    <row r="660" spans="1:26" ht="24.95" customHeight="1" x14ac:dyDescent="0.25">
      <c r="A660" s="171">
        <v>134</v>
      </c>
      <c r="B660" s="168" t="s">
        <v>733</v>
      </c>
      <c r="C660" s="173" t="s">
        <v>745</v>
      </c>
      <c r="D660" s="172" t="s">
        <v>746</v>
      </c>
      <c r="E660" s="168" t="s">
        <v>740</v>
      </c>
      <c r="F660" s="169">
        <v>5</v>
      </c>
      <c r="G660" s="170"/>
      <c r="H660" s="168"/>
      <c r="I660" s="170">
        <f>ROUND(F660*(G660+H660),2)</f>
        <v>0</v>
      </c>
      <c r="J660" s="168">
        <f>ROUND(F660*(N660),2)</f>
        <v>0</v>
      </c>
      <c r="K660" s="1">
        <f>ROUND(F660*(O660),2)</f>
        <v>0</v>
      </c>
      <c r="L660" s="1"/>
      <c r="M660" s="1">
        <f>ROUND(F660*(G660+H660),2)</f>
        <v>0</v>
      </c>
      <c r="N660" s="1">
        <v>0</v>
      </c>
      <c r="O660" s="1"/>
      <c r="P660" s="167">
        <f>ROUND(F660*(R660),3)</f>
        <v>2E-3</v>
      </c>
      <c r="Q660" s="175"/>
      <c r="R660" s="175">
        <v>4.4000000000000002E-4</v>
      </c>
      <c r="S660" s="167">
        <f>ROUND(F660*(X660),3)</f>
        <v>0</v>
      </c>
      <c r="X660">
        <v>0</v>
      </c>
      <c r="Z660">
        <v>0</v>
      </c>
    </row>
    <row r="661" spans="1:26" ht="24.95" customHeight="1" x14ac:dyDescent="0.25">
      <c r="A661" s="171">
        <v>135</v>
      </c>
      <c r="B661" s="168" t="s">
        <v>721</v>
      </c>
      <c r="C661" s="173" t="s">
        <v>747</v>
      </c>
      <c r="D661" s="172" t="s">
        <v>748</v>
      </c>
      <c r="E661" s="168" t="s">
        <v>740</v>
      </c>
      <c r="F661" s="169">
        <v>8</v>
      </c>
      <c r="G661" s="170"/>
      <c r="H661" s="168"/>
      <c r="I661" s="170">
        <f>ROUND(F661*(G661+H661),2)</f>
        <v>0</v>
      </c>
      <c r="J661" s="168">
        <f>ROUND(F661*(N661),2)</f>
        <v>0</v>
      </c>
      <c r="K661" s="1">
        <f>ROUND(F661*(O661),2)</f>
        <v>0</v>
      </c>
      <c r="L661" s="1"/>
      <c r="M661" s="1">
        <f>ROUND(F661*(G661+H661),2)</f>
        <v>0</v>
      </c>
      <c r="N661" s="1">
        <v>0</v>
      </c>
      <c r="O661" s="1"/>
      <c r="P661" s="167">
        <f>ROUND(F661*(R661),3)</f>
        <v>1E-3</v>
      </c>
      <c r="Q661" s="175"/>
      <c r="R661" s="175">
        <v>1.2E-4</v>
      </c>
      <c r="S661" s="167">
        <f>ROUND(F661*(X661),3)</f>
        <v>0</v>
      </c>
      <c r="X661">
        <v>0</v>
      </c>
      <c r="Z661">
        <v>0</v>
      </c>
    </row>
    <row r="662" spans="1:26" ht="24.95" customHeight="1" x14ac:dyDescent="0.25">
      <c r="A662" s="171">
        <v>136</v>
      </c>
      <c r="B662" s="168" t="s">
        <v>733</v>
      </c>
      <c r="C662" s="173" t="s">
        <v>749</v>
      </c>
      <c r="D662" s="172" t="s">
        <v>750</v>
      </c>
      <c r="E662" s="168" t="s">
        <v>740</v>
      </c>
      <c r="F662" s="169">
        <v>8</v>
      </c>
      <c r="G662" s="170"/>
      <c r="H662" s="168"/>
      <c r="I662" s="170">
        <f>ROUND(F662*(G662+H662),2)</f>
        <v>0</v>
      </c>
      <c r="J662" s="168">
        <f>ROUND(F662*(N662),2)</f>
        <v>0</v>
      </c>
      <c r="K662" s="1">
        <f>ROUND(F662*(O662),2)</f>
        <v>0</v>
      </c>
      <c r="L662" s="1"/>
      <c r="M662" s="1">
        <f>ROUND(F662*(G662+H662),2)</f>
        <v>0</v>
      </c>
      <c r="N662" s="1">
        <v>0</v>
      </c>
      <c r="O662" s="1"/>
      <c r="P662" s="167">
        <f>ROUND(F662*(R662),3)</f>
        <v>3.0000000000000001E-3</v>
      </c>
      <c r="Q662" s="175"/>
      <c r="R662" s="175">
        <v>3.8000000000000002E-4</v>
      </c>
      <c r="S662" s="167">
        <f>ROUND(F662*(X662),3)</f>
        <v>0</v>
      </c>
      <c r="X662">
        <v>0</v>
      </c>
      <c r="Z662">
        <v>0</v>
      </c>
    </row>
    <row r="663" spans="1:26" ht="24.95" customHeight="1" x14ac:dyDescent="0.25">
      <c r="A663" s="171">
        <v>137</v>
      </c>
      <c r="B663" s="168" t="s">
        <v>721</v>
      </c>
      <c r="C663" s="173" t="s">
        <v>751</v>
      </c>
      <c r="D663" s="172" t="s">
        <v>752</v>
      </c>
      <c r="E663" s="168" t="s">
        <v>280</v>
      </c>
      <c r="F663" s="169">
        <v>16.5</v>
      </c>
      <c r="G663" s="170"/>
      <c r="H663" s="168"/>
      <c r="I663" s="170">
        <f>ROUND(F663*(G663+H663),2)</f>
        <v>0</v>
      </c>
      <c r="J663" s="168">
        <f>ROUND(F663*(N663),2)</f>
        <v>0</v>
      </c>
      <c r="K663" s="1">
        <f>ROUND(F663*(O663),2)</f>
        <v>0</v>
      </c>
      <c r="L663" s="1"/>
      <c r="M663" s="1">
        <f>ROUND(F663*(G663+H663),2)</f>
        <v>0</v>
      </c>
      <c r="N663" s="1">
        <v>0</v>
      </c>
      <c r="O663" s="1"/>
      <c r="P663" s="167">
        <f>ROUND(F663*(R663),3)</f>
        <v>2E-3</v>
      </c>
      <c r="Q663" s="175"/>
      <c r="R663" s="175">
        <v>1.2E-4</v>
      </c>
      <c r="S663" s="167">
        <f>ROUND(F663*(X663),3)</f>
        <v>0</v>
      </c>
      <c r="X663">
        <v>0</v>
      </c>
      <c r="Z663">
        <v>0</v>
      </c>
    </row>
    <row r="664" spans="1:26" ht="24.95" customHeight="1" x14ac:dyDescent="0.25">
      <c r="A664" s="171">
        <v>138</v>
      </c>
      <c r="B664" s="168" t="s">
        <v>733</v>
      </c>
      <c r="C664" s="173" t="s">
        <v>753</v>
      </c>
      <c r="D664" s="172" t="s">
        <v>754</v>
      </c>
      <c r="E664" s="168" t="s">
        <v>280</v>
      </c>
      <c r="F664" s="169">
        <v>16.5</v>
      </c>
      <c r="G664" s="170"/>
      <c r="H664" s="168"/>
      <c r="I664" s="170">
        <f>ROUND(F664*(G664+H664),2)</f>
        <v>0</v>
      </c>
      <c r="J664" s="168">
        <f>ROUND(F664*(N664),2)</f>
        <v>0</v>
      </c>
      <c r="K664" s="1">
        <f>ROUND(F664*(O664),2)</f>
        <v>0</v>
      </c>
      <c r="L664" s="1"/>
      <c r="M664" s="1">
        <f>ROUND(F664*(G664+H664),2)</f>
        <v>0</v>
      </c>
      <c r="N664" s="1">
        <v>0</v>
      </c>
      <c r="O664" s="1"/>
      <c r="P664" s="167">
        <f>ROUND(F664*(R664),3)</f>
        <v>2.4E-2</v>
      </c>
      <c r="Q664" s="175"/>
      <c r="R664" s="175">
        <v>1.4499999999999999E-3</v>
      </c>
      <c r="S664" s="167">
        <f>ROUND(F664*(X664),3)</f>
        <v>0</v>
      </c>
      <c r="X664">
        <v>0</v>
      </c>
      <c r="Z664">
        <v>0</v>
      </c>
    </row>
    <row r="665" spans="1:26" ht="24.95" customHeight="1" x14ac:dyDescent="0.25">
      <c r="A665" s="171">
        <v>139</v>
      </c>
      <c r="B665" s="168" t="s">
        <v>733</v>
      </c>
      <c r="C665" s="173" t="s">
        <v>755</v>
      </c>
      <c r="D665" s="172" t="s">
        <v>756</v>
      </c>
      <c r="E665" s="168" t="s">
        <v>740</v>
      </c>
      <c r="F665" s="169">
        <v>15</v>
      </c>
      <c r="G665" s="170"/>
      <c r="H665" s="168"/>
      <c r="I665" s="170">
        <f>ROUND(F665*(G665+H665),2)</f>
        <v>0</v>
      </c>
      <c r="J665" s="168">
        <f>ROUND(F665*(N665),2)</f>
        <v>0</v>
      </c>
      <c r="K665" s="1">
        <f>ROUND(F665*(O665),2)</f>
        <v>0</v>
      </c>
      <c r="L665" s="1"/>
      <c r="M665" s="1">
        <f>ROUND(F665*(G665+H665),2)</f>
        <v>0</v>
      </c>
      <c r="N665" s="1">
        <v>0</v>
      </c>
      <c r="O665" s="1"/>
      <c r="P665" s="167">
        <f>ROUND(F665*(R665),3)</f>
        <v>4.0000000000000001E-3</v>
      </c>
      <c r="Q665" s="175"/>
      <c r="R665" s="175">
        <v>2.5000000000000001E-4</v>
      </c>
      <c r="S665" s="167">
        <f>ROUND(F665*(X665),3)</f>
        <v>0</v>
      </c>
      <c r="X665">
        <v>0</v>
      </c>
      <c r="Z665">
        <v>0</v>
      </c>
    </row>
    <row r="666" spans="1:26" ht="24.95" customHeight="1" x14ac:dyDescent="0.25">
      <c r="A666" s="171">
        <v>140</v>
      </c>
      <c r="B666" s="168" t="s">
        <v>757</v>
      </c>
      <c r="C666" s="173" t="s">
        <v>758</v>
      </c>
      <c r="D666" s="172" t="s">
        <v>759</v>
      </c>
      <c r="E666" s="168" t="s">
        <v>195</v>
      </c>
      <c r="F666" s="169">
        <v>0.25088269999999996</v>
      </c>
      <c r="G666" s="170"/>
      <c r="H666" s="168"/>
      <c r="I666" s="170">
        <f>ROUND(F666*(G666+H666),2)</f>
        <v>0</v>
      </c>
      <c r="J666" s="168">
        <f>ROUND(F666*(N666),2)</f>
        <v>0</v>
      </c>
      <c r="K666" s="1">
        <f>ROUND(F666*(O666),2)</f>
        <v>0</v>
      </c>
      <c r="L666" s="1"/>
      <c r="M666" s="1">
        <f>ROUND(F666*(G666+H666),2)</f>
        <v>0</v>
      </c>
      <c r="N666" s="1">
        <v>0</v>
      </c>
      <c r="O666" s="1"/>
      <c r="P666" s="167">
        <f>ROUND(F666*(R666),3)</f>
        <v>0</v>
      </c>
      <c r="Q666" s="175"/>
      <c r="R666" s="175">
        <v>0</v>
      </c>
      <c r="S666" s="167">
        <f>ROUND(F666*(X666),3)</f>
        <v>0</v>
      </c>
      <c r="X666">
        <v>0</v>
      </c>
      <c r="Z666">
        <v>0</v>
      </c>
    </row>
    <row r="667" spans="1:26" x14ac:dyDescent="0.25">
      <c r="A667" s="156"/>
      <c r="B667" s="156"/>
      <c r="C667" s="156"/>
      <c r="D667" s="174" t="s">
        <v>81</v>
      </c>
      <c r="E667" s="156"/>
      <c r="F667" s="156"/>
      <c r="G667" s="159">
        <f>ROUND((SUM(L648:L666))/1,2)</f>
        <v>0</v>
      </c>
      <c r="H667" s="159">
        <f>ROUND((SUM(M648:M666))/1,2)</f>
        <v>0</v>
      </c>
      <c r="I667" s="159">
        <f>ROUND((SUM(I648:I666))/1,2)</f>
        <v>0</v>
      </c>
      <c r="J667" s="156"/>
      <c r="K667" s="156"/>
      <c r="L667" s="156">
        <f>ROUND((SUM(L648:L666))/1,2)</f>
        <v>0</v>
      </c>
      <c r="M667" s="156">
        <f>ROUND((SUM(M648:M666))/1,2)</f>
        <v>0</v>
      </c>
      <c r="N667" s="156"/>
      <c r="O667" s="156"/>
      <c r="P667" s="176">
        <f>ROUND((SUM(P648:P666))/1,2)</f>
        <v>0.25</v>
      </c>
      <c r="Q667" s="153"/>
      <c r="R667" s="153"/>
      <c r="S667" s="176">
        <f>ROUND((SUM(S648:S666))/1,2)</f>
        <v>0</v>
      </c>
      <c r="T667" s="153"/>
      <c r="U667" s="153"/>
      <c r="V667" s="153"/>
      <c r="W667" s="153"/>
      <c r="X667" s="153"/>
      <c r="Y667" s="153"/>
      <c r="Z667" s="153"/>
    </row>
    <row r="668" spans="1:26" x14ac:dyDescent="0.25">
      <c r="A668" s="1"/>
      <c r="B668" s="1"/>
      <c r="C668" s="1"/>
      <c r="D668" s="199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S668" s="1"/>
    </row>
    <row r="669" spans="1:26" x14ac:dyDescent="0.25">
      <c r="A669" s="156"/>
      <c r="B669" s="156"/>
      <c r="C669" s="156"/>
      <c r="D669" s="174" t="s">
        <v>82</v>
      </c>
      <c r="E669" s="156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  <c r="Q669" s="153"/>
      <c r="R669" s="153"/>
      <c r="S669" s="156"/>
      <c r="T669" s="153"/>
      <c r="U669" s="153"/>
      <c r="V669" s="153"/>
      <c r="W669" s="153"/>
      <c r="X669" s="153"/>
      <c r="Y669" s="153"/>
      <c r="Z669" s="153"/>
    </row>
    <row r="670" spans="1:26" ht="35.1" customHeight="1" x14ac:dyDescent="0.25">
      <c r="A670" s="171">
        <v>141</v>
      </c>
      <c r="B670" s="168" t="s">
        <v>760</v>
      </c>
      <c r="C670" s="173" t="s">
        <v>761</v>
      </c>
      <c r="D670" s="172" t="s">
        <v>762</v>
      </c>
      <c r="E670" s="168" t="s">
        <v>164</v>
      </c>
      <c r="F670" s="169">
        <v>279.93</v>
      </c>
      <c r="G670" s="170"/>
      <c r="H670" s="168"/>
      <c r="I670" s="170">
        <f>ROUND(F670*(G670+H670),2)</f>
        <v>0</v>
      </c>
      <c r="J670" s="168">
        <f>ROUND(F670*(N670),2)</f>
        <v>0</v>
      </c>
      <c r="K670" s="1">
        <f>ROUND(F670*(O670),2)</f>
        <v>0</v>
      </c>
      <c r="L670" s="1"/>
      <c r="M670" s="1">
        <f>ROUND(F670*(G670+H670),2)</f>
        <v>0</v>
      </c>
      <c r="N670" s="1">
        <v>0</v>
      </c>
      <c r="O670" s="1"/>
      <c r="P670" s="167">
        <f>ROUND(F670*(R670),3)</f>
        <v>5.8999999999999997E-2</v>
      </c>
      <c r="Q670" s="175"/>
      <c r="R670" s="175">
        <v>2.1000000000000001E-4</v>
      </c>
      <c r="S670" s="167">
        <f>ROUND(F670*(X670),3)</f>
        <v>0</v>
      </c>
      <c r="X670">
        <v>0</v>
      </c>
      <c r="Z670">
        <v>0</v>
      </c>
    </row>
    <row r="671" spans="1:26" ht="12" customHeight="1" x14ac:dyDescent="0.25">
      <c r="A671" s="168"/>
      <c r="B671" s="168"/>
      <c r="C671" s="172"/>
      <c r="D671" s="172" t="s">
        <v>763</v>
      </c>
      <c r="E671" s="168"/>
      <c r="F671" s="168"/>
      <c r="G671" s="168"/>
      <c r="H671" s="168"/>
      <c r="I671" s="168"/>
      <c r="J671" s="168"/>
      <c r="K671" s="1"/>
      <c r="L671" s="1"/>
      <c r="M671" s="1"/>
      <c r="N671" s="1"/>
      <c r="O671" s="1"/>
      <c r="P671" s="1"/>
      <c r="S671" s="1"/>
    </row>
    <row r="672" spans="1:26" x14ac:dyDescent="0.25">
      <c r="A672" s="168"/>
      <c r="B672" s="168"/>
      <c r="C672" s="168"/>
      <c r="D672" s="172" t="s">
        <v>643</v>
      </c>
      <c r="E672" s="168"/>
      <c r="F672" s="169">
        <v>279.93</v>
      </c>
      <c r="G672" s="168"/>
      <c r="H672" s="168"/>
      <c r="I672" s="168"/>
      <c r="J672" s="168"/>
      <c r="K672" s="1"/>
      <c r="L672" s="1"/>
      <c r="M672" s="1"/>
      <c r="N672" s="1"/>
      <c r="O672" s="1"/>
      <c r="P672" s="1"/>
      <c r="S672" s="1"/>
    </row>
    <row r="673" spans="1:26" ht="24.95" customHeight="1" x14ac:dyDescent="0.25">
      <c r="A673" s="171">
        <v>142</v>
      </c>
      <c r="B673" s="168" t="s">
        <v>760</v>
      </c>
      <c r="C673" s="173" t="s">
        <v>764</v>
      </c>
      <c r="D673" s="172" t="s">
        <v>765</v>
      </c>
      <c r="E673" s="168" t="s">
        <v>164</v>
      </c>
      <c r="F673" s="169">
        <v>279.93</v>
      </c>
      <c r="G673" s="170"/>
      <c r="H673" s="168"/>
      <c r="I673" s="170">
        <f>ROUND(F673*(G673+H673),2)</f>
        <v>0</v>
      </c>
      <c r="J673" s="168">
        <f>ROUND(F673*(N673),2)</f>
        <v>0</v>
      </c>
      <c r="K673" s="1">
        <f>ROUND(F673*(O673),2)</f>
        <v>0</v>
      </c>
      <c r="L673" s="1"/>
      <c r="M673" s="1">
        <f>ROUND(F673*(G673+H673),2)</f>
        <v>0</v>
      </c>
      <c r="N673" s="1">
        <v>0</v>
      </c>
      <c r="O673" s="1"/>
      <c r="P673" s="167">
        <f>ROUND(F673*(R673),3)</f>
        <v>11.798999999999999</v>
      </c>
      <c r="Q673" s="175"/>
      <c r="R673" s="175">
        <v>4.215E-2</v>
      </c>
      <c r="S673" s="167">
        <f>ROUND(F673*(X673),3)</f>
        <v>0</v>
      </c>
      <c r="X673">
        <v>0</v>
      </c>
      <c r="Z673">
        <v>0</v>
      </c>
    </row>
    <row r="674" spans="1:26" ht="24.95" customHeight="1" x14ac:dyDescent="0.25">
      <c r="A674" s="171">
        <v>143</v>
      </c>
      <c r="B674" s="168" t="s">
        <v>760</v>
      </c>
      <c r="C674" s="173" t="s">
        <v>766</v>
      </c>
      <c r="D674" s="172" t="s">
        <v>767</v>
      </c>
      <c r="E674" s="168" t="s">
        <v>280</v>
      </c>
      <c r="F674" s="169">
        <v>70.5</v>
      </c>
      <c r="G674" s="170"/>
      <c r="H674" s="168"/>
      <c r="I674" s="170">
        <f>ROUND(F674*(G674+H674),2)</f>
        <v>0</v>
      </c>
      <c r="J674" s="168">
        <f>ROUND(F674*(N674),2)</f>
        <v>0</v>
      </c>
      <c r="K674" s="1">
        <f>ROUND(F674*(O674),2)</f>
        <v>0</v>
      </c>
      <c r="L674" s="1"/>
      <c r="M674" s="1">
        <f>ROUND(F674*(G674+H674),2)</f>
        <v>0</v>
      </c>
      <c r="N674" s="1">
        <v>0</v>
      </c>
      <c r="O674" s="1"/>
      <c r="P674" s="167">
        <f>ROUND(F674*(R674),3)</f>
        <v>1.2999999999999999E-2</v>
      </c>
      <c r="Q674" s="175"/>
      <c r="R674" s="175">
        <v>1.9000000000000001E-4</v>
      </c>
      <c r="S674" s="167">
        <f>ROUND(F674*(X674),3)</f>
        <v>0</v>
      </c>
      <c r="X674">
        <v>0</v>
      </c>
      <c r="Z674">
        <v>0</v>
      </c>
    </row>
    <row r="675" spans="1:26" x14ac:dyDescent="0.25">
      <c r="A675" s="168"/>
      <c r="B675" s="168"/>
      <c r="C675" s="172"/>
      <c r="D675" s="172" t="s">
        <v>538</v>
      </c>
      <c r="E675" s="168"/>
      <c r="F675" s="169">
        <v>70.5</v>
      </c>
      <c r="G675" s="168"/>
      <c r="H675" s="168"/>
      <c r="I675" s="168"/>
      <c r="J675" s="168"/>
      <c r="K675" s="1"/>
      <c r="L675" s="1"/>
      <c r="M675" s="1"/>
      <c r="N675" s="1"/>
      <c r="O675" s="1"/>
      <c r="P675" s="1"/>
      <c r="S675" s="1"/>
    </row>
    <row r="676" spans="1:26" ht="24.95" customHeight="1" x14ac:dyDescent="0.25">
      <c r="A676" s="171">
        <v>144</v>
      </c>
      <c r="B676" s="168" t="s">
        <v>760</v>
      </c>
      <c r="C676" s="173" t="s">
        <v>768</v>
      </c>
      <c r="D676" s="172" t="s">
        <v>769</v>
      </c>
      <c r="E676" s="168" t="s">
        <v>280</v>
      </c>
      <c r="F676" s="169">
        <v>6.875</v>
      </c>
      <c r="G676" s="170"/>
      <c r="H676" s="168"/>
      <c r="I676" s="170">
        <f>ROUND(F676*(G676+H676),2)</f>
        <v>0</v>
      </c>
      <c r="J676" s="168">
        <f>ROUND(F676*(N676),2)</f>
        <v>0</v>
      </c>
      <c r="K676" s="1">
        <f>ROUND(F676*(O676),2)</f>
        <v>0</v>
      </c>
      <c r="L676" s="1"/>
      <c r="M676" s="1">
        <f>ROUND(F676*(G676+H676),2)</f>
        <v>0</v>
      </c>
      <c r="N676" s="1">
        <v>0</v>
      </c>
      <c r="O676" s="1"/>
      <c r="P676" s="167">
        <f>ROUND(F676*(R676),3)</f>
        <v>8.3000000000000004E-2</v>
      </c>
      <c r="Q676" s="175"/>
      <c r="R676" s="175">
        <v>1.2030000000000001E-2</v>
      </c>
      <c r="S676" s="167">
        <f>ROUND(F676*(X676),3)</f>
        <v>0</v>
      </c>
      <c r="X676">
        <v>0</v>
      </c>
      <c r="Z676">
        <v>0</v>
      </c>
    </row>
    <row r="677" spans="1:26" x14ac:dyDescent="0.25">
      <c r="A677" s="168"/>
      <c r="B677" s="168"/>
      <c r="C677" s="172"/>
      <c r="D677" s="172" t="s">
        <v>770</v>
      </c>
      <c r="E677" s="168"/>
      <c r="F677" s="169">
        <v>6.875</v>
      </c>
      <c r="G677" s="168"/>
      <c r="H677" s="168"/>
      <c r="I677" s="168"/>
      <c r="J677" s="168"/>
      <c r="K677" s="1"/>
      <c r="L677" s="1"/>
      <c r="M677" s="1"/>
      <c r="N677" s="1"/>
      <c r="O677" s="1"/>
      <c r="P677" s="1"/>
      <c r="S677" s="1"/>
    </row>
    <row r="678" spans="1:26" ht="24.95" customHeight="1" x14ac:dyDescent="0.25">
      <c r="A678" s="171">
        <v>145</v>
      </c>
      <c r="B678" s="168" t="s">
        <v>760</v>
      </c>
      <c r="C678" s="173" t="s">
        <v>771</v>
      </c>
      <c r="D678" s="172" t="s">
        <v>772</v>
      </c>
      <c r="E678" s="168" t="s">
        <v>280</v>
      </c>
      <c r="F678" s="169">
        <v>52.54999999999999</v>
      </c>
      <c r="G678" s="170"/>
      <c r="H678" s="168"/>
      <c r="I678" s="170">
        <f>ROUND(F678*(G678+H678),2)</f>
        <v>0</v>
      </c>
      <c r="J678" s="168">
        <f>ROUND(F678*(N678),2)</f>
        <v>0</v>
      </c>
      <c r="K678" s="1">
        <f>ROUND(F678*(O678),2)</f>
        <v>0</v>
      </c>
      <c r="L678" s="1"/>
      <c r="M678" s="1">
        <f>ROUND(F678*(G678+H678),2)</f>
        <v>0</v>
      </c>
      <c r="N678" s="1">
        <v>0</v>
      </c>
      <c r="O678" s="1"/>
      <c r="P678" s="167">
        <f>ROUND(F678*(R678),3)</f>
        <v>0.65400000000000003</v>
      </c>
      <c r="Q678" s="175"/>
      <c r="R678" s="175">
        <v>1.2450000000000001E-2</v>
      </c>
      <c r="S678" s="167">
        <f>ROUND(F678*(X678),3)</f>
        <v>0</v>
      </c>
      <c r="X678">
        <v>0</v>
      </c>
      <c r="Z678">
        <v>0</v>
      </c>
    </row>
    <row r="679" spans="1:26" x14ac:dyDescent="0.25">
      <c r="A679" s="168"/>
      <c r="B679" s="168"/>
      <c r="C679" s="172"/>
      <c r="D679" s="172" t="s">
        <v>773</v>
      </c>
      <c r="E679" s="168"/>
      <c r="F679" s="169">
        <v>52.54999999999999</v>
      </c>
      <c r="G679" s="168"/>
      <c r="H679" s="168"/>
      <c r="I679" s="168"/>
      <c r="J679" s="168"/>
      <c r="K679" s="1"/>
      <c r="L679" s="1"/>
      <c r="M679" s="1"/>
      <c r="N679" s="1"/>
      <c r="O679" s="1"/>
      <c r="P679" s="1"/>
      <c r="S679" s="1"/>
    </row>
    <row r="680" spans="1:26" ht="24.95" customHeight="1" x14ac:dyDescent="0.25">
      <c r="A680" s="171">
        <v>146</v>
      </c>
      <c r="B680" s="168" t="s">
        <v>760</v>
      </c>
      <c r="C680" s="173" t="s">
        <v>774</v>
      </c>
      <c r="D680" s="172" t="s">
        <v>775</v>
      </c>
      <c r="E680" s="168" t="s">
        <v>280</v>
      </c>
      <c r="F680" s="169">
        <v>11.574999999999999</v>
      </c>
      <c r="G680" s="170"/>
      <c r="H680" s="168"/>
      <c r="I680" s="170">
        <f>ROUND(F680*(G680+H680),2)</f>
        <v>0</v>
      </c>
      <c r="J680" s="168">
        <f>ROUND(F680*(N680),2)</f>
        <v>0</v>
      </c>
      <c r="K680" s="1">
        <f>ROUND(F680*(O680),2)</f>
        <v>0</v>
      </c>
      <c r="L680" s="1"/>
      <c r="M680" s="1">
        <f>ROUND(F680*(G680+H680),2)</f>
        <v>0</v>
      </c>
      <c r="N680" s="1">
        <v>0</v>
      </c>
      <c r="O680" s="1"/>
      <c r="P680" s="167">
        <f>ROUND(F680*(R680),3)</f>
        <v>2.5000000000000001E-2</v>
      </c>
      <c r="Q680" s="175"/>
      <c r="R680" s="175">
        <v>2.1800000000000001E-3</v>
      </c>
      <c r="S680" s="167">
        <f>ROUND(F680*(X680),3)</f>
        <v>0</v>
      </c>
      <c r="X680">
        <v>0</v>
      </c>
      <c r="Z680">
        <v>0</v>
      </c>
    </row>
    <row r="681" spans="1:26" x14ac:dyDescent="0.25">
      <c r="A681" s="168"/>
      <c r="B681" s="168"/>
      <c r="C681" s="172"/>
      <c r="D681" s="172" t="s">
        <v>776</v>
      </c>
      <c r="E681" s="168"/>
      <c r="F681" s="169">
        <v>11.574999999999999</v>
      </c>
      <c r="G681" s="168"/>
      <c r="H681" s="168"/>
      <c r="I681" s="168"/>
      <c r="J681" s="168"/>
      <c r="K681" s="1"/>
      <c r="L681" s="1"/>
      <c r="M681" s="1"/>
      <c r="N681" s="1"/>
      <c r="O681" s="1"/>
      <c r="P681" s="1"/>
      <c r="S681" s="1"/>
    </row>
    <row r="682" spans="1:26" ht="24.95" customHeight="1" x14ac:dyDescent="0.25">
      <c r="A682" s="171">
        <v>147</v>
      </c>
      <c r="B682" s="168" t="s">
        <v>760</v>
      </c>
      <c r="C682" s="173" t="s">
        <v>777</v>
      </c>
      <c r="D682" s="172" t="s">
        <v>778</v>
      </c>
      <c r="E682" s="168" t="s">
        <v>280</v>
      </c>
      <c r="F682" s="169">
        <v>2.4500000000000002</v>
      </c>
      <c r="G682" s="170"/>
      <c r="H682" s="168"/>
      <c r="I682" s="170">
        <f>ROUND(F682*(G682+H682),2)</f>
        <v>0</v>
      </c>
      <c r="J682" s="168">
        <f>ROUND(F682*(N682),2)</f>
        <v>0</v>
      </c>
      <c r="K682" s="1">
        <f>ROUND(F682*(O682),2)</f>
        <v>0</v>
      </c>
      <c r="L682" s="1"/>
      <c r="M682" s="1">
        <f>ROUND(F682*(G682+H682),2)</f>
        <v>0</v>
      </c>
      <c r="N682" s="1">
        <v>0</v>
      </c>
      <c r="O682" s="1"/>
      <c r="P682" s="167">
        <f>ROUND(F682*(R682),3)</f>
        <v>8.9999999999999993E-3</v>
      </c>
      <c r="Q682" s="175"/>
      <c r="R682" s="175">
        <v>3.8500000000000001E-3</v>
      </c>
      <c r="S682" s="167">
        <f>ROUND(F682*(X682),3)</f>
        <v>0</v>
      </c>
      <c r="X682">
        <v>0</v>
      </c>
      <c r="Z682">
        <v>0</v>
      </c>
    </row>
    <row r="683" spans="1:26" x14ac:dyDescent="0.25">
      <c r="A683" s="168"/>
      <c r="B683" s="168"/>
      <c r="C683" s="172"/>
      <c r="D683" s="172" t="s">
        <v>779</v>
      </c>
      <c r="E683" s="168"/>
      <c r="F683" s="169">
        <v>2.4500000000000002</v>
      </c>
      <c r="G683" s="168"/>
      <c r="H683" s="168"/>
      <c r="I683" s="168"/>
      <c r="J683" s="168"/>
      <c r="K683" s="1"/>
      <c r="L683" s="1"/>
      <c r="M683" s="1"/>
      <c r="N683" s="1"/>
      <c r="O683" s="1"/>
      <c r="P683" s="1"/>
      <c r="S683" s="1"/>
    </row>
    <row r="684" spans="1:26" ht="24.95" customHeight="1" x14ac:dyDescent="0.25">
      <c r="A684" s="171">
        <v>148</v>
      </c>
      <c r="B684" s="168" t="s">
        <v>760</v>
      </c>
      <c r="C684" s="173" t="s">
        <v>780</v>
      </c>
      <c r="D684" s="172" t="s">
        <v>781</v>
      </c>
      <c r="E684" s="168" t="s">
        <v>195</v>
      </c>
      <c r="F684" s="169">
        <v>12.642849550000001</v>
      </c>
      <c r="G684" s="170"/>
      <c r="H684" s="168"/>
      <c r="I684" s="170">
        <f>ROUND(F684*(G684+H684),2)</f>
        <v>0</v>
      </c>
      <c r="J684" s="168">
        <f>ROUND(F684*(N684),2)</f>
        <v>0</v>
      </c>
      <c r="K684" s="1">
        <f>ROUND(F684*(O684),2)</f>
        <v>0</v>
      </c>
      <c r="L684" s="1"/>
      <c r="M684" s="1">
        <f>ROUND(F684*(G684+H684),2)</f>
        <v>0</v>
      </c>
      <c r="N684" s="1">
        <v>0</v>
      </c>
      <c r="O684" s="1"/>
      <c r="P684" s="167">
        <f>ROUND(F684*(R684),3)</f>
        <v>0</v>
      </c>
      <c r="Q684" s="175"/>
      <c r="R684" s="175">
        <v>0</v>
      </c>
      <c r="S684" s="167">
        <f>ROUND(F684*(X684),3)</f>
        <v>0</v>
      </c>
      <c r="X684">
        <v>0</v>
      </c>
      <c r="Z684">
        <v>0</v>
      </c>
    </row>
    <row r="685" spans="1:26" x14ac:dyDescent="0.25">
      <c r="A685" s="156"/>
      <c r="B685" s="156"/>
      <c r="C685" s="156"/>
      <c r="D685" s="174" t="s">
        <v>82</v>
      </c>
      <c r="E685" s="156"/>
      <c r="F685" s="156"/>
      <c r="G685" s="159">
        <f>ROUND((SUM(L669:L684))/1,2)</f>
        <v>0</v>
      </c>
      <c r="H685" s="159">
        <f>ROUND((SUM(M669:M684))/1,2)</f>
        <v>0</v>
      </c>
      <c r="I685" s="159">
        <f>ROUND((SUM(I669:I684))/1,2)</f>
        <v>0</v>
      </c>
      <c r="J685" s="156"/>
      <c r="K685" s="156"/>
      <c r="L685" s="156">
        <f>ROUND((SUM(L669:L684))/1,2)</f>
        <v>0</v>
      </c>
      <c r="M685" s="156">
        <f>ROUND((SUM(M669:M684))/1,2)</f>
        <v>0</v>
      </c>
      <c r="N685" s="156"/>
      <c r="O685" s="156"/>
      <c r="P685" s="176">
        <f>ROUND((SUM(P669:P684))/1,2)</f>
        <v>12.64</v>
      </c>
      <c r="Q685" s="153"/>
      <c r="R685" s="153"/>
      <c r="S685" s="176">
        <f>ROUND((SUM(S669:S684))/1,2)</f>
        <v>0</v>
      </c>
      <c r="T685" s="153"/>
      <c r="U685" s="153"/>
      <c r="V685" s="153"/>
      <c r="W685" s="153"/>
      <c r="X685" s="153"/>
      <c r="Y685" s="153"/>
      <c r="Z685" s="153"/>
    </row>
    <row r="686" spans="1:26" x14ac:dyDescent="0.25">
      <c r="A686" s="1"/>
      <c r="B686" s="1"/>
      <c r="C686" s="1"/>
      <c r="D686" s="199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S686" s="1"/>
    </row>
    <row r="687" spans="1:26" x14ac:dyDescent="0.25">
      <c r="A687" s="156"/>
      <c r="B687" s="156"/>
      <c r="C687" s="156"/>
      <c r="D687" s="174" t="s">
        <v>83</v>
      </c>
      <c r="E687" s="156"/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53"/>
      <c r="R687" s="153"/>
      <c r="S687" s="156"/>
      <c r="T687" s="153"/>
      <c r="U687" s="153"/>
      <c r="V687" s="153"/>
      <c r="W687" s="153"/>
      <c r="X687" s="153"/>
      <c r="Y687" s="153"/>
      <c r="Z687" s="153"/>
    </row>
    <row r="688" spans="1:26" ht="24.95" customHeight="1" x14ac:dyDescent="0.25">
      <c r="A688" s="171">
        <v>149</v>
      </c>
      <c r="B688" s="168" t="s">
        <v>782</v>
      </c>
      <c r="C688" s="173" t="s">
        <v>783</v>
      </c>
      <c r="D688" s="172" t="s">
        <v>784</v>
      </c>
      <c r="E688" s="168" t="s">
        <v>227</v>
      </c>
      <c r="F688" s="169">
        <v>1</v>
      </c>
      <c r="G688" s="170"/>
      <c r="H688" s="168"/>
      <c r="I688" s="170">
        <f>ROUND(F688*(G688+H688),2)</f>
        <v>0</v>
      </c>
      <c r="J688" s="168">
        <f>ROUND(F688*(N688),2)</f>
        <v>0</v>
      </c>
      <c r="K688" s="1">
        <f>ROUND(F688*(O688),2)</f>
        <v>0</v>
      </c>
      <c r="L688" s="1"/>
      <c r="M688" s="1">
        <f>ROUND(F688*(G688+H688),2)</f>
        <v>0</v>
      </c>
      <c r="N688" s="1">
        <v>0</v>
      </c>
      <c r="O688" s="1"/>
      <c r="P688" s="167">
        <f>ROUND(F688*(R688),3)</f>
        <v>1E-3</v>
      </c>
      <c r="Q688" s="175"/>
      <c r="R688" s="175">
        <v>8.5300000000000003E-4</v>
      </c>
      <c r="S688" s="167">
        <f>ROUND(F688*(X688),3)</f>
        <v>0</v>
      </c>
      <c r="X688">
        <v>0</v>
      </c>
      <c r="Z688">
        <v>0</v>
      </c>
    </row>
    <row r="689" spans="1:26" ht="24.95" customHeight="1" x14ac:dyDescent="0.25">
      <c r="A689" s="171">
        <v>150</v>
      </c>
      <c r="B689" s="168" t="s">
        <v>782</v>
      </c>
      <c r="C689" s="173" t="s">
        <v>785</v>
      </c>
      <c r="D689" s="172" t="s">
        <v>786</v>
      </c>
      <c r="E689" s="168" t="s">
        <v>227</v>
      </c>
      <c r="F689" s="169">
        <v>5</v>
      </c>
      <c r="G689" s="170"/>
      <c r="H689" s="168"/>
      <c r="I689" s="170">
        <f>ROUND(F689*(G689+H689),2)</f>
        <v>0</v>
      </c>
      <c r="J689" s="168">
        <f>ROUND(F689*(N689),2)</f>
        <v>0</v>
      </c>
      <c r="K689" s="1">
        <f>ROUND(F689*(O689),2)</f>
        <v>0</v>
      </c>
      <c r="L689" s="1"/>
      <c r="M689" s="1">
        <f>ROUND(F689*(G689+H689),2)</f>
        <v>0</v>
      </c>
      <c r="N689" s="1">
        <v>0</v>
      </c>
      <c r="O689" s="1"/>
      <c r="P689" s="167">
        <f>ROUND(F689*(R689),3)</f>
        <v>4.0000000000000001E-3</v>
      </c>
      <c r="Q689" s="175"/>
      <c r="R689" s="175">
        <v>8.7100000000000003E-4</v>
      </c>
      <c r="S689" s="167">
        <f>ROUND(F689*(X689),3)</f>
        <v>0</v>
      </c>
      <c r="X689">
        <v>0</v>
      </c>
      <c r="Z689">
        <v>0</v>
      </c>
    </row>
    <row r="690" spans="1:26" ht="24.95" customHeight="1" x14ac:dyDescent="0.25">
      <c r="A690" s="171">
        <v>151</v>
      </c>
      <c r="B690" s="168" t="s">
        <v>782</v>
      </c>
      <c r="C690" s="173" t="s">
        <v>787</v>
      </c>
      <c r="D690" s="172" t="s">
        <v>788</v>
      </c>
      <c r="E690" s="168" t="s">
        <v>227</v>
      </c>
      <c r="F690" s="169">
        <v>5</v>
      </c>
      <c r="G690" s="170"/>
      <c r="H690" s="168"/>
      <c r="I690" s="170">
        <f>ROUND(F690*(G690+H690),2)</f>
        <v>0</v>
      </c>
      <c r="J690" s="168">
        <f>ROUND(F690*(N690),2)</f>
        <v>0</v>
      </c>
      <c r="K690" s="1">
        <f>ROUND(F690*(O690),2)</f>
        <v>0</v>
      </c>
      <c r="L690" s="1"/>
      <c r="M690" s="1">
        <f>ROUND(F690*(G690+H690),2)</f>
        <v>0</v>
      </c>
      <c r="N690" s="1">
        <v>0</v>
      </c>
      <c r="O690" s="1"/>
      <c r="P690" s="167">
        <f>ROUND(F690*(R690),3)</f>
        <v>4.0000000000000001E-3</v>
      </c>
      <c r="Q690" s="175"/>
      <c r="R690" s="175">
        <v>8.8900000000000003E-4</v>
      </c>
      <c r="S690" s="167">
        <f>ROUND(F690*(X690),3)</f>
        <v>0</v>
      </c>
      <c r="X690">
        <v>0</v>
      </c>
      <c r="Z690">
        <v>0</v>
      </c>
    </row>
    <row r="691" spans="1:26" ht="24.95" customHeight="1" x14ac:dyDescent="0.25">
      <c r="A691" s="171">
        <v>152</v>
      </c>
      <c r="B691" s="168" t="s">
        <v>204</v>
      </c>
      <c r="C691" s="173" t="s">
        <v>789</v>
      </c>
      <c r="D691" s="172" t="s">
        <v>790</v>
      </c>
      <c r="E691" s="168" t="s">
        <v>740</v>
      </c>
      <c r="F691" s="169">
        <v>11</v>
      </c>
      <c r="G691" s="170"/>
      <c r="H691" s="168"/>
      <c r="I691" s="170">
        <f>ROUND(F691*(G691+H691),2)</f>
        <v>0</v>
      </c>
      <c r="J691" s="168">
        <f>ROUND(F691*(N691),2)</f>
        <v>0</v>
      </c>
      <c r="K691" s="1">
        <f>ROUND(F691*(O691),2)</f>
        <v>0</v>
      </c>
      <c r="L691" s="1"/>
      <c r="M691" s="1">
        <f>ROUND(F691*(G691+H691),2)</f>
        <v>0</v>
      </c>
      <c r="N691" s="1">
        <v>0</v>
      </c>
      <c r="O691" s="1"/>
      <c r="P691" s="167">
        <f>ROUND(F691*(R691),3)</f>
        <v>0.16600000000000001</v>
      </c>
      <c r="Q691" s="175"/>
      <c r="R691" s="175">
        <v>1.508E-2</v>
      </c>
      <c r="S691" s="167">
        <f>ROUND(F691*(X691),3)</f>
        <v>0</v>
      </c>
      <c r="X691">
        <v>0</v>
      </c>
      <c r="Z691">
        <v>0</v>
      </c>
    </row>
    <row r="692" spans="1:26" ht="24.95" customHeight="1" x14ac:dyDescent="0.25">
      <c r="A692" s="171">
        <v>153</v>
      </c>
      <c r="B692" s="168" t="s">
        <v>782</v>
      </c>
      <c r="C692" s="173" t="s">
        <v>791</v>
      </c>
      <c r="D692" s="172" t="s">
        <v>792</v>
      </c>
      <c r="E692" s="168" t="s">
        <v>740</v>
      </c>
      <c r="F692" s="169">
        <v>11</v>
      </c>
      <c r="G692" s="170"/>
      <c r="H692" s="168"/>
      <c r="I692" s="170">
        <f>ROUND(F692*(G692+H692),2)</f>
        <v>0</v>
      </c>
      <c r="J692" s="168">
        <f>ROUND(F692*(N692),2)</f>
        <v>0</v>
      </c>
      <c r="K692" s="1">
        <f>ROUND(F692*(O692),2)</f>
        <v>0</v>
      </c>
      <c r="L692" s="1"/>
      <c r="M692" s="1">
        <f>ROUND(F692*(G692+H692),2)</f>
        <v>0</v>
      </c>
      <c r="N692" s="1">
        <v>0</v>
      </c>
      <c r="O692" s="1"/>
      <c r="P692" s="167">
        <f>ROUND(F692*(R692),3)</f>
        <v>0</v>
      </c>
      <c r="Q692" s="175"/>
      <c r="R692" s="175">
        <v>0</v>
      </c>
      <c r="S692" s="167">
        <f>ROUND(F692*(X692),3)</f>
        <v>0</v>
      </c>
      <c r="X692">
        <v>0</v>
      </c>
      <c r="Z692">
        <v>0</v>
      </c>
    </row>
    <row r="693" spans="1:26" ht="24.95" customHeight="1" x14ac:dyDescent="0.25">
      <c r="A693" s="171">
        <v>154</v>
      </c>
      <c r="B693" s="168" t="s">
        <v>204</v>
      </c>
      <c r="C693" s="173" t="s">
        <v>793</v>
      </c>
      <c r="D693" s="172" t="s">
        <v>794</v>
      </c>
      <c r="E693" s="168" t="s">
        <v>740</v>
      </c>
      <c r="F693" s="169">
        <v>11</v>
      </c>
      <c r="G693" s="170"/>
      <c r="H693" s="168"/>
      <c r="I693" s="170">
        <f>ROUND(F693*(G693+H693),2)</f>
        <v>0</v>
      </c>
      <c r="J693" s="168">
        <f>ROUND(F693*(N693),2)</f>
        <v>0</v>
      </c>
      <c r="K693" s="1">
        <f>ROUND(F693*(O693),2)</f>
        <v>0</v>
      </c>
      <c r="L693" s="1"/>
      <c r="M693" s="1">
        <f>ROUND(F693*(G693+H693),2)</f>
        <v>0</v>
      </c>
      <c r="N693" s="1">
        <v>0</v>
      </c>
      <c r="O693" s="1"/>
      <c r="P693" s="167">
        <f>ROUND(F693*(R693),3)</f>
        <v>0.27800000000000002</v>
      </c>
      <c r="Q693" s="175"/>
      <c r="R693" s="175">
        <v>2.528E-2</v>
      </c>
      <c r="S693" s="167">
        <f>ROUND(F693*(X693),3)</f>
        <v>0</v>
      </c>
      <c r="X693">
        <v>0</v>
      </c>
      <c r="Z693">
        <v>0</v>
      </c>
    </row>
    <row r="694" spans="1:26" ht="24.95" customHeight="1" x14ac:dyDescent="0.25">
      <c r="A694" s="171">
        <v>155</v>
      </c>
      <c r="B694" s="168" t="s">
        <v>622</v>
      </c>
      <c r="C694" s="173" t="s">
        <v>795</v>
      </c>
      <c r="D694" s="172" t="s">
        <v>796</v>
      </c>
      <c r="E694" s="168" t="s">
        <v>740</v>
      </c>
      <c r="F694" s="169">
        <v>1</v>
      </c>
      <c r="G694" s="170"/>
      <c r="H694" s="168"/>
      <c r="I694" s="170">
        <f>ROUND(F694*(G694+H694),2)</f>
        <v>0</v>
      </c>
      <c r="J694" s="168">
        <f>ROUND(F694*(N694),2)</f>
        <v>0</v>
      </c>
      <c r="K694" s="1">
        <f>ROUND(F694*(O694),2)</f>
        <v>0</v>
      </c>
      <c r="L694" s="1"/>
      <c r="M694" s="1">
        <f>ROUND(F694*(G694+H694),2)</f>
        <v>0</v>
      </c>
      <c r="N694" s="1">
        <v>0</v>
      </c>
      <c r="O694" s="1"/>
      <c r="P694" s="167">
        <f>ROUND(F694*(R694),3)</f>
        <v>0.04</v>
      </c>
      <c r="Q694" s="175"/>
      <c r="R694" s="175">
        <v>0.04</v>
      </c>
      <c r="S694" s="167">
        <f>ROUND(F694*(X694),3)</f>
        <v>0</v>
      </c>
      <c r="X694">
        <v>0</v>
      </c>
      <c r="Z694">
        <v>0</v>
      </c>
    </row>
    <row r="695" spans="1:26" ht="24.95" customHeight="1" x14ac:dyDescent="0.25">
      <c r="A695" s="171">
        <v>156</v>
      </c>
      <c r="B695" s="168" t="s">
        <v>782</v>
      </c>
      <c r="C695" s="173" t="s">
        <v>797</v>
      </c>
      <c r="D695" s="172" t="s">
        <v>798</v>
      </c>
      <c r="E695" s="168" t="s">
        <v>195</v>
      </c>
      <c r="F695" s="169">
        <v>0.49361299999999997</v>
      </c>
      <c r="G695" s="170"/>
      <c r="H695" s="168"/>
      <c r="I695" s="170">
        <f>ROUND(F695*(G695+H695),2)</f>
        <v>0</v>
      </c>
      <c r="J695" s="168">
        <f>ROUND(F695*(N695),2)</f>
        <v>0</v>
      </c>
      <c r="K695" s="1">
        <f>ROUND(F695*(O695),2)</f>
        <v>0</v>
      </c>
      <c r="L695" s="1"/>
      <c r="M695" s="1">
        <f>ROUND(F695*(G695+H695),2)</f>
        <v>0</v>
      </c>
      <c r="N695" s="1">
        <v>0</v>
      </c>
      <c r="O695" s="1"/>
      <c r="P695" s="167">
        <f>ROUND(F695*(R695),3)</f>
        <v>0</v>
      </c>
      <c r="Q695" s="175"/>
      <c r="R695" s="175">
        <v>0</v>
      </c>
      <c r="S695" s="167">
        <f>ROUND(F695*(X695),3)</f>
        <v>0</v>
      </c>
      <c r="X695">
        <v>0</v>
      </c>
      <c r="Z695">
        <v>0</v>
      </c>
    </row>
    <row r="696" spans="1:26" x14ac:dyDescent="0.25">
      <c r="A696" s="156"/>
      <c r="B696" s="156"/>
      <c r="C696" s="156"/>
      <c r="D696" s="174" t="s">
        <v>83</v>
      </c>
      <c r="E696" s="156"/>
      <c r="F696" s="156"/>
      <c r="G696" s="159">
        <f>ROUND((SUM(L687:L695))/1,2)</f>
        <v>0</v>
      </c>
      <c r="H696" s="159">
        <f>ROUND((SUM(M687:M695))/1,2)</f>
        <v>0</v>
      </c>
      <c r="I696" s="159">
        <f>ROUND((SUM(I687:I695))/1,2)</f>
        <v>0</v>
      </c>
      <c r="J696" s="156"/>
      <c r="K696" s="156"/>
      <c r="L696" s="156">
        <f>ROUND((SUM(L687:L695))/1,2)</f>
        <v>0</v>
      </c>
      <c r="M696" s="156">
        <f>ROUND((SUM(M687:M695))/1,2)</f>
        <v>0</v>
      </c>
      <c r="N696" s="156"/>
      <c r="O696" s="156"/>
      <c r="P696" s="176">
        <f>ROUND((SUM(P687:P695))/1,2)</f>
        <v>0.49</v>
      </c>
      <c r="Q696" s="153"/>
      <c r="R696" s="153"/>
      <c r="S696" s="176">
        <f>ROUND((SUM(S687:S695))/1,2)</f>
        <v>0</v>
      </c>
      <c r="T696" s="153"/>
      <c r="U696" s="153"/>
      <c r="V696" s="153"/>
      <c r="W696" s="153"/>
      <c r="X696" s="153"/>
      <c r="Y696" s="153"/>
      <c r="Z696" s="153"/>
    </row>
    <row r="697" spans="1:26" x14ac:dyDescent="0.25">
      <c r="A697" s="1"/>
      <c r="B697" s="1"/>
      <c r="C697" s="1"/>
      <c r="D697" s="199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S697" s="1"/>
    </row>
    <row r="698" spans="1:26" x14ac:dyDescent="0.25">
      <c r="A698" s="156"/>
      <c r="B698" s="156"/>
      <c r="C698" s="156"/>
      <c r="D698" s="174" t="s">
        <v>84</v>
      </c>
      <c r="E698" s="156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3"/>
      <c r="R698" s="153"/>
      <c r="S698" s="156"/>
      <c r="T698" s="153"/>
      <c r="U698" s="153"/>
      <c r="V698" s="153"/>
      <c r="W698" s="153"/>
      <c r="X698" s="153"/>
      <c r="Y698" s="153"/>
      <c r="Z698" s="153"/>
    </row>
    <row r="699" spans="1:26" ht="24.95" customHeight="1" x14ac:dyDescent="0.25">
      <c r="A699" s="171">
        <v>157</v>
      </c>
      <c r="B699" s="168" t="s">
        <v>799</v>
      </c>
      <c r="C699" s="173" t="s">
        <v>800</v>
      </c>
      <c r="D699" s="172" t="s">
        <v>801</v>
      </c>
      <c r="E699" s="168" t="s">
        <v>164</v>
      </c>
      <c r="F699" s="169">
        <v>30.609000000000005</v>
      </c>
      <c r="G699" s="170"/>
      <c r="H699" s="168"/>
      <c r="I699" s="170">
        <f>ROUND(F699*(G699+H699),2)</f>
        <v>0</v>
      </c>
      <c r="J699" s="168">
        <f>ROUND(F699*(N699),2)</f>
        <v>0</v>
      </c>
      <c r="K699" s="1">
        <f>ROUND(F699*(O699),2)</f>
        <v>0</v>
      </c>
      <c r="L699" s="1"/>
      <c r="M699" s="1">
        <f>ROUND(F699*(G699+H699),2)</f>
        <v>0</v>
      </c>
      <c r="N699" s="1">
        <v>0</v>
      </c>
      <c r="O699" s="1"/>
      <c r="P699" s="167">
        <f>ROUND(F699*(R699),3)</f>
        <v>0</v>
      </c>
      <c r="Q699" s="175"/>
      <c r="R699" s="175">
        <v>0</v>
      </c>
      <c r="S699" s="167">
        <f>ROUND(F699*(X699),3)</f>
        <v>0</v>
      </c>
      <c r="X699">
        <v>0</v>
      </c>
      <c r="Z699">
        <v>0</v>
      </c>
    </row>
    <row r="700" spans="1:26" x14ac:dyDescent="0.25">
      <c r="A700" s="168"/>
      <c r="B700" s="168"/>
      <c r="C700" s="172"/>
      <c r="D700" s="172" t="s">
        <v>802</v>
      </c>
      <c r="E700" s="168"/>
      <c r="F700" s="169">
        <v>4.54</v>
      </c>
      <c r="G700" s="168"/>
      <c r="H700" s="168"/>
      <c r="I700" s="168"/>
      <c r="J700" s="168"/>
      <c r="K700" s="1"/>
      <c r="L700" s="1"/>
      <c r="M700" s="1"/>
      <c r="N700" s="1"/>
      <c r="O700" s="1"/>
      <c r="P700" s="1"/>
      <c r="S700" s="1"/>
    </row>
    <row r="701" spans="1:26" x14ac:dyDescent="0.25">
      <c r="A701" s="168"/>
      <c r="B701" s="168"/>
      <c r="C701" s="172"/>
      <c r="D701" s="172" t="s">
        <v>803</v>
      </c>
      <c r="E701" s="168"/>
      <c r="F701" s="169">
        <v>2.27</v>
      </c>
      <c r="G701" s="168"/>
      <c r="H701" s="168"/>
      <c r="I701" s="168"/>
      <c r="J701" s="168"/>
      <c r="K701" s="1"/>
      <c r="L701" s="1"/>
      <c r="M701" s="1"/>
      <c r="N701" s="1"/>
      <c r="O701" s="1"/>
      <c r="P701" s="1"/>
      <c r="S701" s="1"/>
    </row>
    <row r="702" spans="1:26" x14ac:dyDescent="0.25">
      <c r="A702" s="168"/>
      <c r="B702" s="168"/>
      <c r="C702" s="172"/>
      <c r="D702" s="172" t="s">
        <v>804</v>
      </c>
      <c r="E702" s="168"/>
      <c r="F702" s="169">
        <v>1.905</v>
      </c>
      <c r="G702" s="168"/>
      <c r="H702" s="168"/>
      <c r="I702" s="168"/>
      <c r="J702" s="168"/>
      <c r="K702" s="1"/>
      <c r="L702" s="1"/>
      <c r="M702" s="1"/>
      <c r="N702" s="1"/>
      <c r="O702" s="1"/>
      <c r="P702" s="1"/>
      <c r="S702" s="1"/>
    </row>
    <row r="703" spans="1:26" x14ac:dyDescent="0.25">
      <c r="A703" s="168"/>
      <c r="B703" s="168"/>
      <c r="C703" s="172"/>
      <c r="D703" s="172" t="s">
        <v>805</v>
      </c>
      <c r="E703" s="168"/>
      <c r="F703" s="169">
        <v>0.36</v>
      </c>
      <c r="G703" s="168"/>
      <c r="H703" s="168"/>
      <c r="I703" s="168"/>
      <c r="J703" s="168"/>
      <c r="K703" s="1"/>
      <c r="L703" s="1"/>
      <c r="M703" s="1"/>
      <c r="N703" s="1"/>
      <c r="O703" s="1"/>
      <c r="P703" s="1"/>
      <c r="S703" s="1"/>
    </row>
    <row r="704" spans="1:26" x14ac:dyDescent="0.25">
      <c r="A704" s="168"/>
      <c r="B704" s="168"/>
      <c r="C704" s="172"/>
      <c r="D704" s="172" t="s">
        <v>806</v>
      </c>
      <c r="E704" s="168"/>
      <c r="F704" s="169">
        <v>0.89999999999999991</v>
      </c>
      <c r="G704" s="168"/>
      <c r="H704" s="168"/>
      <c r="I704" s="168"/>
      <c r="J704" s="168"/>
      <c r="K704" s="1"/>
      <c r="L704" s="1"/>
      <c r="M704" s="1"/>
      <c r="N704" s="1"/>
      <c r="O704" s="1"/>
      <c r="P704" s="1"/>
      <c r="S704" s="1"/>
    </row>
    <row r="705" spans="1:26" x14ac:dyDescent="0.25">
      <c r="A705" s="168"/>
      <c r="B705" s="168"/>
      <c r="C705" s="172"/>
      <c r="D705" s="172" t="s">
        <v>807</v>
      </c>
      <c r="E705" s="168"/>
      <c r="F705" s="169">
        <v>4.1100000000000003</v>
      </c>
      <c r="G705" s="168"/>
      <c r="H705" s="168"/>
      <c r="I705" s="168"/>
      <c r="J705" s="168"/>
      <c r="K705" s="1"/>
      <c r="L705" s="1"/>
      <c r="M705" s="1"/>
      <c r="N705" s="1"/>
      <c r="O705" s="1"/>
      <c r="P705" s="1"/>
      <c r="S705" s="1"/>
    </row>
    <row r="706" spans="1:26" x14ac:dyDescent="0.25">
      <c r="A706" s="168"/>
      <c r="B706" s="168"/>
      <c r="C706" s="172"/>
      <c r="D706" s="172" t="s">
        <v>808</v>
      </c>
      <c r="E706" s="168"/>
      <c r="F706" s="169">
        <v>0.72</v>
      </c>
      <c r="G706" s="168"/>
      <c r="H706" s="168"/>
      <c r="I706" s="168"/>
      <c r="J706" s="168"/>
      <c r="K706" s="1"/>
      <c r="L706" s="1"/>
      <c r="M706" s="1"/>
      <c r="N706" s="1"/>
      <c r="O706" s="1"/>
      <c r="P706" s="1"/>
      <c r="S706" s="1"/>
    </row>
    <row r="707" spans="1:26" x14ac:dyDescent="0.25">
      <c r="A707" s="168"/>
      <c r="B707" s="168"/>
      <c r="C707" s="172"/>
      <c r="D707" s="172" t="s">
        <v>809</v>
      </c>
      <c r="E707" s="168"/>
      <c r="F707" s="169">
        <v>0.82200000000000006</v>
      </c>
      <c r="G707" s="168"/>
      <c r="H707" s="168"/>
      <c r="I707" s="168"/>
      <c r="J707" s="168"/>
      <c r="K707" s="1"/>
      <c r="L707" s="1"/>
      <c r="M707" s="1"/>
      <c r="N707" s="1"/>
      <c r="O707" s="1"/>
      <c r="P707" s="1"/>
      <c r="S707" s="1"/>
    </row>
    <row r="708" spans="1:26" x14ac:dyDescent="0.25">
      <c r="A708" s="168"/>
      <c r="B708" s="168"/>
      <c r="C708" s="172"/>
      <c r="D708" s="172" t="s">
        <v>810</v>
      </c>
      <c r="E708" s="168"/>
      <c r="F708" s="169">
        <v>1.3619999999999999</v>
      </c>
      <c r="G708" s="168"/>
      <c r="H708" s="168"/>
      <c r="I708" s="168"/>
      <c r="J708" s="168"/>
      <c r="K708" s="1"/>
      <c r="L708" s="1"/>
      <c r="M708" s="1"/>
      <c r="N708" s="1"/>
      <c r="O708" s="1"/>
      <c r="P708" s="1"/>
      <c r="S708" s="1"/>
    </row>
    <row r="709" spans="1:26" x14ac:dyDescent="0.25">
      <c r="A709" s="168"/>
      <c r="B709" s="168"/>
      <c r="C709" s="172"/>
      <c r="D709" s="172" t="s">
        <v>811</v>
      </c>
      <c r="E709" s="168"/>
      <c r="F709" s="169">
        <v>4.0860000000000003</v>
      </c>
      <c r="G709" s="168"/>
      <c r="H709" s="168"/>
      <c r="I709" s="168"/>
      <c r="J709" s="168"/>
      <c r="K709" s="1"/>
      <c r="L709" s="1"/>
      <c r="M709" s="1"/>
      <c r="N709" s="1"/>
      <c r="O709" s="1"/>
      <c r="P709" s="1"/>
      <c r="S709" s="1"/>
    </row>
    <row r="710" spans="1:26" x14ac:dyDescent="0.25">
      <c r="A710" s="168"/>
      <c r="B710" s="168"/>
      <c r="C710" s="172"/>
      <c r="D710" s="172" t="s">
        <v>812</v>
      </c>
      <c r="E710" s="168"/>
      <c r="F710" s="169">
        <v>6.3559999999999999</v>
      </c>
      <c r="G710" s="168"/>
      <c r="H710" s="168"/>
      <c r="I710" s="168"/>
      <c r="J710" s="168"/>
      <c r="K710" s="1"/>
      <c r="L710" s="1"/>
      <c r="M710" s="1"/>
      <c r="N710" s="1"/>
      <c r="O710" s="1"/>
      <c r="P710" s="1"/>
      <c r="S710" s="1"/>
    </row>
    <row r="711" spans="1:26" x14ac:dyDescent="0.25">
      <c r="A711" s="168"/>
      <c r="B711" s="168"/>
      <c r="C711" s="172"/>
      <c r="D711" s="172" t="s">
        <v>813</v>
      </c>
      <c r="E711" s="168"/>
      <c r="F711" s="169">
        <v>3.1779999999999999</v>
      </c>
      <c r="G711" s="168"/>
      <c r="H711" s="168"/>
      <c r="I711" s="168"/>
      <c r="J711" s="168"/>
      <c r="K711" s="1"/>
      <c r="L711" s="1"/>
      <c r="M711" s="1"/>
      <c r="N711" s="1"/>
      <c r="O711" s="1"/>
      <c r="P711" s="1"/>
      <c r="S711" s="1"/>
    </row>
    <row r="712" spans="1:26" ht="24.95" customHeight="1" x14ac:dyDescent="0.25">
      <c r="A712" s="171">
        <v>158</v>
      </c>
      <c r="B712" s="168" t="s">
        <v>672</v>
      </c>
      <c r="C712" s="173" t="s">
        <v>814</v>
      </c>
      <c r="D712" s="172" t="s">
        <v>815</v>
      </c>
      <c r="E712" s="168" t="s">
        <v>740</v>
      </c>
      <c r="F712" s="169">
        <v>2</v>
      </c>
      <c r="G712" s="170"/>
      <c r="H712" s="168"/>
      <c r="I712" s="170">
        <f>ROUND(F712*(G712+H712),2)</f>
        <v>0</v>
      </c>
      <c r="J712" s="168">
        <f>ROUND(F712*(N712),2)</f>
        <v>0</v>
      </c>
      <c r="K712" s="1">
        <f>ROUND(F712*(O712),2)</f>
        <v>0</v>
      </c>
      <c r="L712" s="1"/>
      <c r="M712" s="1">
        <f>ROUND(F712*(G712+H712),2)</f>
        <v>0</v>
      </c>
      <c r="N712" s="1">
        <v>0</v>
      </c>
      <c r="O712" s="1"/>
      <c r="P712" s="167">
        <f>ROUND(F712*(R712),3)</f>
        <v>0</v>
      </c>
      <c r="Q712" s="175"/>
      <c r="R712" s="175">
        <v>0</v>
      </c>
      <c r="S712" s="167">
        <f>ROUND(F712*(X712),3)</f>
        <v>0</v>
      </c>
      <c r="X712">
        <v>0</v>
      </c>
      <c r="Z712">
        <v>0</v>
      </c>
    </row>
    <row r="713" spans="1:26" ht="24.95" customHeight="1" x14ac:dyDescent="0.25">
      <c r="A713" s="171">
        <v>159</v>
      </c>
      <c r="B713" s="168" t="s">
        <v>672</v>
      </c>
      <c r="C713" s="173" t="s">
        <v>816</v>
      </c>
      <c r="D713" s="172" t="s">
        <v>817</v>
      </c>
      <c r="E713" s="168" t="s">
        <v>740</v>
      </c>
      <c r="F713" s="169">
        <v>1</v>
      </c>
      <c r="G713" s="170"/>
      <c r="H713" s="168"/>
      <c r="I713" s="170">
        <f>ROUND(F713*(G713+H713),2)</f>
        <v>0</v>
      </c>
      <c r="J713" s="168">
        <f>ROUND(F713*(N713),2)</f>
        <v>0</v>
      </c>
      <c r="K713" s="1">
        <f>ROUND(F713*(O713),2)</f>
        <v>0</v>
      </c>
      <c r="L713" s="1"/>
      <c r="M713" s="1">
        <f>ROUND(F713*(G713+H713),2)</f>
        <v>0</v>
      </c>
      <c r="N713" s="1">
        <v>0</v>
      </c>
      <c r="O713" s="1"/>
      <c r="P713" s="167">
        <f>ROUND(F713*(R713),3)</f>
        <v>0</v>
      </c>
      <c r="Q713" s="175"/>
      <c r="R713" s="175">
        <v>0</v>
      </c>
      <c r="S713" s="167">
        <f>ROUND(F713*(X713),3)</f>
        <v>0</v>
      </c>
      <c r="X713">
        <v>0</v>
      </c>
      <c r="Z713">
        <v>0</v>
      </c>
    </row>
    <row r="714" spans="1:26" ht="24.95" customHeight="1" x14ac:dyDescent="0.25">
      <c r="A714" s="171">
        <v>160</v>
      </c>
      <c r="B714" s="168" t="s">
        <v>672</v>
      </c>
      <c r="C714" s="173" t="s">
        <v>818</v>
      </c>
      <c r="D714" s="172" t="s">
        <v>819</v>
      </c>
      <c r="E714" s="168" t="s">
        <v>740</v>
      </c>
      <c r="F714" s="169">
        <v>1</v>
      </c>
      <c r="G714" s="170"/>
      <c r="H714" s="168"/>
      <c r="I714" s="170">
        <f>ROUND(F714*(G714+H714),2)</f>
        <v>0</v>
      </c>
      <c r="J714" s="168">
        <f>ROUND(F714*(N714),2)</f>
        <v>0</v>
      </c>
      <c r="K714" s="1">
        <f>ROUND(F714*(O714),2)</f>
        <v>0</v>
      </c>
      <c r="L714" s="1"/>
      <c r="M714" s="1">
        <f>ROUND(F714*(G714+H714),2)</f>
        <v>0</v>
      </c>
      <c r="N714" s="1">
        <v>0</v>
      </c>
      <c r="O714" s="1"/>
      <c r="P714" s="167">
        <f>ROUND(F714*(R714),3)</f>
        <v>0</v>
      </c>
      <c r="Q714" s="175"/>
      <c r="R714" s="175">
        <v>0</v>
      </c>
      <c r="S714" s="167">
        <f>ROUND(F714*(X714),3)</f>
        <v>0</v>
      </c>
      <c r="X714">
        <v>0</v>
      </c>
      <c r="Z714">
        <v>0</v>
      </c>
    </row>
    <row r="715" spans="1:26" ht="24.95" customHeight="1" x14ac:dyDescent="0.25">
      <c r="A715" s="171">
        <v>161</v>
      </c>
      <c r="B715" s="168" t="s">
        <v>672</v>
      </c>
      <c r="C715" s="173" t="s">
        <v>820</v>
      </c>
      <c r="D715" s="172" t="s">
        <v>821</v>
      </c>
      <c r="E715" s="168" t="s">
        <v>740</v>
      </c>
      <c r="F715" s="169">
        <v>1</v>
      </c>
      <c r="G715" s="170"/>
      <c r="H715" s="168"/>
      <c r="I715" s="170">
        <f>ROUND(F715*(G715+H715),2)</f>
        <v>0</v>
      </c>
      <c r="J715" s="168">
        <f>ROUND(F715*(N715),2)</f>
        <v>0</v>
      </c>
      <c r="K715" s="1">
        <f>ROUND(F715*(O715),2)</f>
        <v>0</v>
      </c>
      <c r="L715" s="1"/>
      <c r="M715" s="1">
        <f>ROUND(F715*(G715+H715),2)</f>
        <v>0</v>
      </c>
      <c r="N715" s="1">
        <v>0</v>
      </c>
      <c r="O715" s="1"/>
      <c r="P715" s="167">
        <f>ROUND(F715*(R715),3)</f>
        <v>0</v>
      </c>
      <c r="Q715" s="175"/>
      <c r="R715" s="175">
        <v>0</v>
      </c>
      <c r="S715" s="167">
        <f>ROUND(F715*(X715),3)</f>
        <v>0</v>
      </c>
      <c r="X715">
        <v>0</v>
      </c>
      <c r="Z715">
        <v>0</v>
      </c>
    </row>
    <row r="716" spans="1:26" ht="24.95" customHeight="1" x14ac:dyDescent="0.25">
      <c r="A716" s="171">
        <v>162</v>
      </c>
      <c r="B716" s="168" t="s">
        <v>672</v>
      </c>
      <c r="C716" s="173" t="s">
        <v>822</v>
      </c>
      <c r="D716" s="172" t="s">
        <v>823</v>
      </c>
      <c r="E716" s="168" t="s">
        <v>740</v>
      </c>
      <c r="F716" s="169">
        <v>1</v>
      </c>
      <c r="G716" s="170"/>
      <c r="H716" s="168"/>
      <c r="I716" s="170">
        <f>ROUND(F716*(G716+H716),2)</f>
        <v>0</v>
      </c>
      <c r="J716" s="168">
        <f>ROUND(F716*(N716),2)</f>
        <v>0</v>
      </c>
      <c r="K716" s="1">
        <f>ROUND(F716*(O716),2)</f>
        <v>0</v>
      </c>
      <c r="L716" s="1"/>
      <c r="M716" s="1">
        <f>ROUND(F716*(G716+H716),2)</f>
        <v>0</v>
      </c>
      <c r="N716" s="1">
        <v>0</v>
      </c>
      <c r="O716" s="1"/>
      <c r="P716" s="167">
        <f>ROUND(F716*(R716),3)</f>
        <v>0</v>
      </c>
      <c r="Q716" s="175"/>
      <c r="R716" s="175">
        <v>0</v>
      </c>
      <c r="S716" s="167">
        <f>ROUND(F716*(X716),3)</f>
        <v>0</v>
      </c>
      <c r="X716">
        <v>0</v>
      </c>
      <c r="Z716">
        <v>0</v>
      </c>
    </row>
    <row r="717" spans="1:26" ht="23.25" x14ac:dyDescent="0.25">
      <c r="A717" s="171">
        <v>163</v>
      </c>
      <c r="B717" s="168" t="s">
        <v>672</v>
      </c>
      <c r="C717" s="173" t="s">
        <v>824</v>
      </c>
      <c r="D717" s="172" t="s">
        <v>825</v>
      </c>
      <c r="E717" s="168" t="s">
        <v>740</v>
      </c>
      <c r="F717" s="169">
        <v>2</v>
      </c>
      <c r="G717" s="170"/>
      <c r="H717" s="168"/>
      <c r="I717" s="170">
        <f>ROUND(F717*(G717+H717),2)</f>
        <v>0</v>
      </c>
      <c r="J717" s="168">
        <f>ROUND(F717*(N717),2)</f>
        <v>0</v>
      </c>
      <c r="K717" s="1">
        <f>ROUND(F717*(O717),2)</f>
        <v>0</v>
      </c>
      <c r="L717" s="1"/>
      <c r="M717" s="1">
        <f>ROUND(F717*(G717+H717),2)</f>
        <v>0</v>
      </c>
      <c r="N717" s="1">
        <v>0</v>
      </c>
      <c r="O717" s="1"/>
      <c r="P717" s="167">
        <f>ROUND(F717*(R717),3)</f>
        <v>0</v>
      </c>
      <c r="Q717" s="175"/>
      <c r="R717" s="175">
        <v>0</v>
      </c>
      <c r="S717" s="167">
        <f>ROUND(F717*(X717),3)</f>
        <v>0</v>
      </c>
      <c r="X717">
        <v>0</v>
      </c>
      <c r="Z717">
        <v>0</v>
      </c>
    </row>
    <row r="718" spans="1:26" ht="24.95" customHeight="1" x14ac:dyDescent="0.25">
      <c r="A718" s="171">
        <v>164</v>
      </c>
      <c r="B718" s="168" t="s">
        <v>672</v>
      </c>
      <c r="C718" s="173" t="s">
        <v>826</v>
      </c>
      <c r="D718" s="172" t="s">
        <v>827</v>
      </c>
      <c r="E718" s="168" t="s">
        <v>740</v>
      </c>
      <c r="F718" s="169">
        <v>1</v>
      </c>
      <c r="G718" s="170"/>
      <c r="H718" s="168"/>
      <c r="I718" s="170">
        <f>ROUND(F718*(G718+H718),2)</f>
        <v>0</v>
      </c>
      <c r="J718" s="168">
        <f>ROUND(F718*(N718),2)</f>
        <v>0</v>
      </c>
      <c r="K718" s="1">
        <f>ROUND(F718*(O718),2)</f>
        <v>0</v>
      </c>
      <c r="L718" s="1"/>
      <c r="M718" s="1">
        <f>ROUND(F718*(G718+H718),2)</f>
        <v>0</v>
      </c>
      <c r="N718" s="1">
        <v>0</v>
      </c>
      <c r="O718" s="1"/>
      <c r="P718" s="167">
        <f>ROUND(F718*(R718),3)</f>
        <v>0</v>
      </c>
      <c r="Q718" s="175"/>
      <c r="R718" s="175">
        <v>0</v>
      </c>
      <c r="S718" s="167">
        <f>ROUND(F718*(X718),3)</f>
        <v>0</v>
      </c>
      <c r="X718">
        <v>0</v>
      </c>
      <c r="Z718">
        <v>0</v>
      </c>
    </row>
    <row r="719" spans="1:26" ht="24.95" customHeight="1" x14ac:dyDescent="0.25">
      <c r="A719" s="171">
        <v>165</v>
      </c>
      <c r="B719" s="168" t="s">
        <v>672</v>
      </c>
      <c r="C719" s="173" t="s">
        <v>828</v>
      </c>
      <c r="D719" s="172" t="s">
        <v>829</v>
      </c>
      <c r="E719" s="168" t="s">
        <v>740</v>
      </c>
      <c r="F719" s="169">
        <v>1</v>
      </c>
      <c r="G719" s="170"/>
      <c r="H719" s="168"/>
      <c r="I719" s="170">
        <f>ROUND(F719*(G719+H719),2)</f>
        <v>0</v>
      </c>
      <c r="J719" s="168">
        <f>ROUND(F719*(N719),2)</f>
        <v>0</v>
      </c>
      <c r="K719" s="1">
        <f>ROUND(F719*(O719),2)</f>
        <v>0</v>
      </c>
      <c r="L719" s="1"/>
      <c r="M719" s="1">
        <f>ROUND(F719*(G719+H719),2)</f>
        <v>0</v>
      </c>
      <c r="N719" s="1">
        <v>0</v>
      </c>
      <c r="O719" s="1"/>
      <c r="P719" s="167">
        <f>ROUND(F719*(R719),3)</f>
        <v>0</v>
      </c>
      <c r="Q719" s="175"/>
      <c r="R719" s="175">
        <v>0</v>
      </c>
      <c r="S719" s="167">
        <f>ROUND(F719*(X719),3)</f>
        <v>0</v>
      </c>
      <c r="X719">
        <v>0</v>
      </c>
      <c r="Z719">
        <v>0</v>
      </c>
    </row>
    <row r="720" spans="1:26" ht="24.95" customHeight="1" x14ac:dyDescent="0.25">
      <c r="A720" s="171">
        <v>166</v>
      </c>
      <c r="B720" s="168" t="s">
        <v>672</v>
      </c>
      <c r="C720" s="173" t="s">
        <v>830</v>
      </c>
      <c r="D720" s="172" t="s">
        <v>831</v>
      </c>
      <c r="E720" s="168" t="s">
        <v>740</v>
      </c>
      <c r="F720" s="169">
        <v>1</v>
      </c>
      <c r="G720" s="170"/>
      <c r="H720" s="168"/>
      <c r="I720" s="170">
        <f>ROUND(F720*(G720+H720),2)</f>
        <v>0</v>
      </c>
      <c r="J720" s="168">
        <f>ROUND(F720*(N720),2)</f>
        <v>0</v>
      </c>
      <c r="K720" s="1">
        <f>ROUND(F720*(O720),2)</f>
        <v>0</v>
      </c>
      <c r="L720" s="1"/>
      <c r="M720" s="1">
        <f>ROUND(F720*(G720+H720),2)</f>
        <v>0</v>
      </c>
      <c r="N720" s="1">
        <v>0</v>
      </c>
      <c r="O720" s="1"/>
      <c r="P720" s="167">
        <f>ROUND(F720*(R720),3)</f>
        <v>0</v>
      </c>
      <c r="Q720" s="175"/>
      <c r="R720" s="175">
        <v>0</v>
      </c>
      <c r="S720" s="167">
        <f>ROUND(F720*(X720),3)</f>
        <v>0</v>
      </c>
      <c r="X720">
        <v>0</v>
      </c>
      <c r="Z720">
        <v>0</v>
      </c>
    </row>
    <row r="721" spans="1:26" ht="24.95" customHeight="1" x14ac:dyDescent="0.25">
      <c r="A721" s="171">
        <v>167</v>
      </c>
      <c r="B721" s="168" t="s">
        <v>672</v>
      </c>
      <c r="C721" s="173" t="s">
        <v>832</v>
      </c>
      <c r="D721" s="172" t="s">
        <v>833</v>
      </c>
      <c r="E721" s="168" t="s">
        <v>740</v>
      </c>
      <c r="F721" s="169">
        <v>1</v>
      </c>
      <c r="G721" s="170"/>
      <c r="H721" s="168"/>
      <c r="I721" s="170">
        <f>ROUND(F721*(G721+H721),2)</f>
        <v>0</v>
      </c>
      <c r="J721" s="168">
        <f>ROUND(F721*(N721),2)</f>
        <v>0</v>
      </c>
      <c r="K721" s="1">
        <f>ROUND(F721*(O721),2)</f>
        <v>0</v>
      </c>
      <c r="L721" s="1"/>
      <c r="M721" s="1">
        <f>ROUND(F721*(G721+H721),2)</f>
        <v>0</v>
      </c>
      <c r="N721" s="1">
        <v>0</v>
      </c>
      <c r="O721" s="1"/>
      <c r="P721" s="167">
        <f>ROUND(F721*(R721),3)</f>
        <v>0</v>
      </c>
      <c r="Q721" s="175"/>
      <c r="R721" s="175">
        <v>0</v>
      </c>
      <c r="S721" s="167">
        <f>ROUND(F721*(X721),3)</f>
        <v>0</v>
      </c>
      <c r="X721">
        <v>0</v>
      </c>
      <c r="Z721">
        <v>0</v>
      </c>
    </row>
    <row r="722" spans="1:26" ht="24.95" customHeight="1" x14ac:dyDescent="0.25">
      <c r="A722" s="171">
        <v>168</v>
      </c>
      <c r="B722" s="168" t="s">
        <v>672</v>
      </c>
      <c r="C722" s="173" t="s">
        <v>834</v>
      </c>
      <c r="D722" s="172" t="s">
        <v>835</v>
      </c>
      <c r="E722" s="168" t="s">
        <v>740</v>
      </c>
      <c r="F722" s="169">
        <v>1</v>
      </c>
      <c r="G722" s="170"/>
      <c r="H722" s="168"/>
      <c r="I722" s="170">
        <f>ROUND(F722*(G722+H722),2)</f>
        <v>0</v>
      </c>
      <c r="J722" s="168">
        <f>ROUND(F722*(N722),2)</f>
        <v>0</v>
      </c>
      <c r="K722" s="1">
        <f>ROUND(F722*(O722),2)</f>
        <v>0</v>
      </c>
      <c r="L722" s="1"/>
      <c r="M722" s="1">
        <f>ROUND(F722*(G722+H722),2)</f>
        <v>0</v>
      </c>
      <c r="N722" s="1">
        <v>0</v>
      </c>
      <c r="O722" s="1"/>
      <c r="P722" s="167">
        <f>ROUND(F722*(R722),3)</f>
        <v>0</v>
      </c>
      <c r="Q722" s="175"/>
      <c r="R722" s="175">
        <v>0</v>
      </c>
      <c r="S722" s="167">
        <f>ROUND(F722*(X722),3)</f>
        <v>0</v>
      </c>
      <c r="X722">
        <v>0</v>
      </c>
      <c r="Z722">
        <v>0</v>
      </c>
    </row>
    <row r="723" spans="1:26" ht="24.95" customHeight="1" x14ac:dyDescent="0.25">
      <c r="A723" s="171">
        <v>169</v>
      </c>
      <c r="B723" s="168" t="s">
        <v>672</v>
      </c>
      <c r="C723" s="173" t="s">
        <v>836</v>
      </c>
      <c r="D723" s="172" t="s">
        <v>837</v>
      </c>
      <c r="E723" s="168" t="s">
        <v>740</v>
      </c>
      <c r="F723" s="169">
        <v>1</v>
      </c>
      <c r="G723" s="170"/>
      <c r="H723" s="168"/>
      <c r="I723" s="170">
        <f>ROUND(F723*(G723+H723),2)</f>
        <v>0</v>
      </c>
      <c r="J723" s="168">
        <f>ROUND(F723*(N723),2)</f>
        <v>0</v>
      </c>
      <c r="K723" s="1">
        <f>ROUND(F723*(O723),2)</f>
        <v>0</v>
      </c>
      <c r="L723" s="1"/>
      <c r="M723" s="1">
        <f>ROUND(F723*(G723+H723),2)</f>
        <v>0</v>
      </c>
      <c r="N723" s="1">
        <v>0</v>
      </c>
      <c r="O723" s="1"/>
      <c r="P723" s="167">
        <f>ROUND(F723*(R723),3)</f>
        <v>0</v>
      </c>
      <c r="Q723" s="175"/>
      <c r="R723" s="175">
        <v>0</v>
      </c>
      <c r="S723" s="167">
        <f>ROUND(F723*(X723),3)</f>
        <v>0</v>
      </c>
      <c r="X723">
        <v>0</v>
      </c>
      <c r="Z723">
        <v>0</v>
      </c>
    </row>
    <row r="724" spans="1:26" ht="24.95" customHeight="1" x14ac:dyDescent="0.25">
      <c r="A724" s="171">
        <v>170</v>
      </c>
      <c r="B724" s="168" t="s">
        <v>622</v>
      </c>
      <c r="C724" s="173" t="s">
        <v>838</v>
      </c>
      <c r="D724" s="172" t="s">
        <v>839</v>
      </c>
      <c r="E724" s="168" t="s">
        <v>740</v>
      </c>
      <c r="F724" s="169">
        <v>1</v>
      </c>
      <c r="G724" s="170"/>
      <c r="H724" s="168"/>
      <c r="I724" s="170">
        <f>ROUND(F724*(G724+H724),2)</f>
        <v>0</v>
      </c>
      <c r="J724" s="168">
        <f>ROUND(F724*(N724),2)</f>
        <v>0</v>
      </c>
      <c r="K724" s="1">
        <f>ROUND(F724*(O724),2)</f>
        <v>0</v>
      </c>
      <c r="L724" s="1"/>
      <c r="M724" s="1">
        <f>ROUND(F724*(G724+H724),2)</f>
        <v>0</v>
      </c>
      <c r="N724" s="1">
        <v>0</v>
      </c>
      <c r="O724" s="1"/>
      <c r="P724" s="167">
        <f>ROUND(F724*(R724),3)</f>
        <v>0</v>
      </c>
      <c r="Q724" s="175"/>
      <c r="R724" s="175">
        <v>0</v>
      </c>
      <c r="S724" s="167">
        <f>ROUND(F724*(X724),3)</f>
        <v>0</v>
      </c>
      <c r="X724">
        <v>0</v>
      </c>
      <c r="Z724">
        <v>0</v>
      </c>
    </row>
    <row r="725" spans="1:26" ht="24.95" customHeight="1" x14ac:dyDescent="0.25">
      <c r="A725" s="171">
        <v>171</v>
      </c>
      <c r="B725" s="168" t="s">
        <v>840</v>
      </c>
      <c r="C725" s="173" t="s">
        <v>841</v>
      </c>
      <c r="D725" s="172" t="s">
        <v>842</v>
      </c>
      <c r="E725" s="168" t="s">
        <v>277</v>
      </c>
      <c r="F725" s="169">
        <v>2</v>
      </c>
      <c r="G725" s="170"/>
      <c r="H725" s="168"/>
      <c r="I725" s="170">
        <f>ROUND(F725*(G725+H725),2)</f>
        <v>0</v>
      </c>
      <c r="J725" s="168">
        <f>ROUND(F725*(N725),2)</f>
        <v>0</v>
      </c>
      <c r="K725" s="1">
        <f>ROUND(F725*(O725),2)</f>
        <v>0</v>
      </c>
      <c r="L725" s="1"/>
      <c r="M725" s="1">
        <f>ROUND(F725*(G725+H725),2)</f>
        <v>0</v>
      </c>
      <c r="N725" s="1">
        <v>0</v>
      </c>
      <c r="O725" s="1"/>
      <c r="P725" s="167">
        <f>ROUND(F725*(R725),3)</f>
        <v>5.0000000000000001E-3</v>
      </c>
      <c r="Q725" s="175"/>
      <c r="R725" s="175">
        <v>2.4091999999999998E-3</v>
      </c>
      <c r="S725" s="167">
        <f>ROUND(F725*(X725),3)</f>
        <v>0</v>
      </c>
      <c r="X725">
        <v>0</v>
      </c>
      <c r="Z725">
        <v>0</v>
      </c>
    </row>
    <row r="726" spans="1:26" ht="24.95" customHeight="1" x14ac:dyDescent="0.25">
      <c r="A726" s="171">
        <v>172</v>
      </c>
      <c r="B726" s="168" t="s">
        <v>204</v>
      </c>
      <c r="C726" s="173" t="s">
        <v>843</v>
      </c>
      <c r="D726" s="172" t="s">
        <v>844</v>
      </c>
      <c r="E726" s="168" t="s">
        <v>227</v>
      </c>
      <c r="F726" s="169">
        <v>2</v>
      </c>
      <c r="G726" s="170"/>
      <c r="H726" s="168"/>
      <c r="I726" s="170">
        <f>ROUND(F726*(G726+H726),2)</f>
        <v>0</v>
      </c>
      <c r="J726" s="168">
        <f>ROUND(F726*(N726),2)</f>
        <v>0</v>
      </c>
      <c r="K726" s="1">
        <f>ROUND(F726*(O726),2)</f>
        <v>0</v>
      </c>
      <c r="L726" s="1"/>
      <c r="M726" s="1">
        <f>ROUND(F726*(G726+H726),2)</f>
        <v>0</v>
      </c>
      <c r="N726" s="1">
        <v>0</v>
      </c>
      <c r="O726" s="1"/>
      <c r="P726" s="167">
        <f>ROUND(F726*(R726),3)</f>
        <v>2E-3</v>
      </c>
      <c r="Q726" s="175"/>
      <c r="R726" s="175">
        <v>1.1800000000000001E-3</v>
      </c>
      <c r="S726" s="167">
        <f>ROUND(F726*(X726),3)</f>
        <v>0</v>
      </c>
      <c r="X726">
        <v>0</v>
      </c>
      <c r="Z726">
        <v>0</v>
      </c>
    </row>
    <row r="727" spans="1:26" ht="24.95" customHeight="1" x14ac:dyDescent="0.25">
      <c r="A727" s="171">
        <v>173</v>
      </c>
      <c r="B727" s="168" t="s">
        <v>622</v>
      </c>
      <c r="C727" s="173" t="s">
        <v>845</v>
      </c>
      <c r="D727" s="172" t="s">
        <v>846</v>
      </c>
      <c r="E727" s="168" t="s">
        <v>740</v>
      </c>
      <c r="F727" s="169">
        <v>1</v>
      </c>
      <c r="G727" s="170"/>
      <c r="H727" s="168"/>
      <c r="I727" s="170">
        <f>ROUND(F727*(G727+H727),2)</f>
        <v>0</v>
      </c>
      <c r="J727" s="168">
        <f>ROUND(F727*(N727),2)</f>
        <v>0</v>
      </c>
      <c r="K727" s="1">
        <f>ROUND(F727*(O727),2)</f>
        <v>0</v>
      </c>
      <c r="L727" s="1"/>
      <c r="M727" s="1">
        <f>ROUND(F727*(G727+H727),2)</f>
        <v>0</v>
      </c>
      <c r="N727" s="1">
        <v>0</v>
      </c>
      <c r="O727" s="1"/>
      <c r="P727" s="167">
        <f>ROUND(F727*(R727),3)</f>
        <v>0</v>
      </c>
      <c r="Q727" s="175"/>
      <c r="R727" s="175">
        <v>0</v>
      </c>
      <c r="S727" s="167">
        <f>ROUND(F727*(X727),3)</f>
        <v>0</v>
      </c>
      <c r="X727">
        <v>0</v>
      </c>
      <c r="Z727">
        <v>0</v>
      </c>
    </row>
    <row r="728" spans="1:26" ht="24.95" customHeight="1" x14ac:dyDescent="0.25">
      <c r="A728" s="171">
        <v>174</v>
      </c>
      <c r="B728" s="168" t="s">
        <v>799</v>
      </c>
      <c r="C728" s="173" t="s">
        <v>847</v>
      </c>
      <c r="D728" s="172" t="s">
        <v>848</v>
      </c>
      <c r="E728" s="168" t="s">
        <v>849</v>
      </c>
      <c r="F728" s="169">
        <v>1</v>
      </c>
      <c r="G728" s="170"/>
      <c r="H728" s="168"/>
      <c r="I728" s="170">
        <f>ROUND(F728*(G728+H728),2)</f>
        <v>0</v>
      </c>
      <c r="J728" s="168">
        <f>ROUND(F728*(N728),2)</f>
        <v>0</v>
      </c>
      <c r="K728" s="1">
        <f>ROUND(F728*(O728),2)</f>
        <v>0</v>
      </c>
      <c r="L728" s="1"/>
      <c r="M728" s="1">
        <f>ROUND(F728*(G728+H728),2)</f>
        <v>0</v>
      </c>
      <c r="N728" s="1">
        <v>0</v>
      </c>
      <c r="O728" s="1"/>
      <c r="P728" s="167">
        <f>ROUND(F728*(R728),3)</f>
        <v>0</v>
      </c>
      <c r="Q728" s="175"/>
      <c r="R728" s="175">
        <v>0</v>
      </c>
      <c r="S728" s="167">
        <f>ROUND(F728*(X728),3)</f>
        <v>0</v>
      </c>
      <c r="X728">
        <v>0</v>
      </c>
      <c r="Z728">
        <v>0</v>
      </c>
    </row>
    <row r="729" spans="1:26" x14ac:dyDescent="0.25">
      <c r="A729" s="156"/>
      <c r="B729" s="156"/>
      <c r="C729" s="156"/>
      <c r="D729" s="174" t="s">
        <v>84</v>
      </c>
      <c r="E729" s="156"/>
      <c r="F729" s="156"/>
      <c r="G729" s="159">
        <f>ROUND((SUM(L698:L728))/1,2)</f>
        <v>0</v>
      </c>
      <c r="H729" s="159">
        <f>ROUND((SUM(M698:M728))/1,2)</f>
        <v>0</v>
      </c>
      <c r="I729" s="159">
        <f>ROUND((SUM(I698:I728))/1,2)</f>
        <v>0</v>
      </c>
      <c r="J729" s="156"/>
      <c r="K729" s="156"/>
      <c r="L729" s="156">
        <f>ROUND((SUM(L698:L728))/1,2)</f>
        <v>0</v>
      </c>
      <c r="M729" s="156">
        <f>ROUND((SUM(M698:M728))/1,2)</f>
        <v>0</v>
      </c>
      <c r="N729" s="156"/>
      <c r="O729" s="156"/>
      <c r="P729" s="176">
        <f>ROUND((SUM(P698:P728))/1,2)</f>
        <v>0.01</v>
      </c>
      <c r="Q729" s="153"/>
      <c r="R729" s="153"/>
      <c r="S729" s="176">
        <f>ROUND((SUM(S698:S728))/1,2)</f>
        <v>0</v>
      </c>
      <c r="T729" s="153"/>
      <c r="U729" s="153"/>
      <c r="V729" s="153"/>
      <c r="W729" s="153"/>
      <c r="X729" s="153"/>
      <c r="Y729" s="153"/>
      <c r="Z729" s="153"/>
    </row>
    <row r="730" spans="1:26" x14ac:dyDescent="0.25">
      <c r="A730" s="1"/>
      <c r="B730" s="1"/>
      <c r="C730" s="1"/>
      <c r="D730" s="199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S730" s="1"/>
    </row>
    <row r="731" spans="1:26" x14ac:dyDescent="0.25">
      <c r="A731" s="156"/>
      <c r="B731" s="156"/>
      <c r="C731" s="156"/>
      <c r="D731" s="174" t="s">
        <v>85</v>
      </c>
      <c r="E731" s="156"/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  <c r="Q731" s="153"/>
      <c r="R731" s="153"/>
      <c r="S731" s="156"/>
      <c r="T731" s="153"/>
      <c r="U731" s="153"/>
      <c r="V731" s="153"/>
      <c r="W731" s="153"/>
      <c r="X731" s="153"/>
      <c r="Y731" s="153"/>
      <c r="Z731" s="153"/>
    </row>
    <row r="732" spans="1:26" ht="24.95" customHeight="1" x14ac:dyDescent="0.25">
      <c r="A732" s="171">
        <v>175</v>
      </c>
      <c r="B732" s="168" t="s">
        <v>850</v>
      </c>
      <c r="C732" s="173" t="s">
        <v>851</v>
      </c>
      <c r="D732" s="172" t="s">
        <v>852</v>
      </c>
      <c r="E732" s="168" t="s">
        <v>280</v>
      </c>
      <c r="F732" s="169">
        <v>30.95</v>
      </c>
      <c r="G732" s="170"/>
      <c r="H732" s="168"/>
      <c r="I732" s="170">
        <f>ROUND(F732*(G732+H732),2)</f>
        <v>0</v>
      </c>
      <c r="J732" s="168">
        <f>ROUND(F732*(N732),2)</f>
        <v>0</v>
      </c>
      <c r="K732" s="1">
        <f>ROUND(F732*(O732),2)</f>
        <v>0</v>
      </c>
      <c r="L732" s="1"/>
      <c r="M732" s="1">
        <f>ROUND(F732*(G732+H732),2)</f>
        <v>0</v>
      </c>
      <c r="N732" s="1">
        <v>0</v>
      </c>
      <c r="O732" s="1"/>
      <c r="P732" s="167">
        <f>ROUND(F732*(R732),3)</f>
        <v>1.4999999999999999E-2</v>
      </c>
      <c r="Q732" s="175"/>
      <c r="R732" s="175">
        <v>4.8999999999999998E-4</v>
      </c>
      <c r="S732" s="167">
        <f>ROUND(F732*(X732),3)</f>
        <v>0</v>
      </c>
      <c r="X732">
        <v>0</v>
      </c>
      <c r="Z732">
        <v>0</v>
      </c>
    </row>
    <row r="733" spans="1:26" ht="12" customHeight="1" x14ac:dyDescent="0.25">
      <c r="A733" s="168"/>
      <c r="B733" s="168"/>
      <c r="C733" s="172"/>
      <c r="D733" s="172" t="s">
        <v>683</v>
      </c>
      <c r="E733" s="168"/>
      <c r="F733" s="168"/>
      <c r="G733" s="168"/>
      <c r="H733" s="168"/>
      <c r="I733" s="168"/>
      <c r="J733" s="168"/>
      <c r="K733" s="1"/>
      <c r="L733" s="1"/>
      <c r="M733" s="1"/>
      <c r="N733" s="1"/>
      <c r="O733" s="1"/>
      <c r="P733" s="1"/>
      <c r="S733" s="1"/>
    </row>
    <row r="734" spans="1:26" x14ac:dyDescent="0.25">
      <c r="A734" s="168"/>
      <c r="B734" s="168"/>
      <c r="C734" s="168"/>
      <c r="D734" s="172" t="s">
        <v>853</v>
      </c>
      <c r="E734" s="168"/>
      <c r="F734" s="169">
        <v>5.94</v>
      </c>
      <c r="G734" s="168"/>
      <c r="H734" s="168"/>
      <c r="I734" s="168"/>
      <c r="J734" s="168"/>
      <c r="K734" s="1"/>
      <c r="L734" s="1"/>
      <c r="M734" s="1"/>
      <c r="N734" s="1"/>
      <c r="O734" s="1"/>
      <c r="P734" s="1"/>
      <c r="S734" s="1"/>
    </row>
    <row r="735" spans="1:26" ht="12" customHeight="1" x14ac:dyDescent="0.25">
      <c r="A735" s="168"/>
      <c r="B735" s="168"/>
      <c r="C735" s="172"/>
      <c r="D735" s="172" t="s">
        <v>714</v>
      </c>
      <c r="E735" s="168"/>
      <c r="F735" s="168"/>
      <c r="G735" s="168"/>
      <c r="H735" s="168"/>
      <c r="I735" s="168"/>
      <c r="J735" s="168"/>
      <c r="K735" s="1"/>
      <c r="L735" s="1"/>
      <c r="M735" s="1"/>
      <c r="N735" s="1"/>
      <c r="O735" s="1"/>
      <c r="P735" s="1"/>
      <c r="S735" s="1"/>
    </row>
    <row r="736" spans="1:26" x14ac:dyDescent="0.25">
      <c r="A736" s="168"/>
      <c r="B736" s="168"/>
      <c r="C736" s="168"/>
      <c r="D736" s="172" t="s">
        <v>854</v>
      </c>
      <c r="E736" s="168"/>
      <c r="F736" s="169">
        <v>8.3999999999999986</v>
      </c>
      <c r="G736" s="168"/>
      <c r="H736" s="168"/>
      <c r="I736" s="168"/>
      <c r="J736" s="168"/>
      <c r="K736" s="1"/>
      <c r="L736" s="1"/>
      <c r="M736" s="1"/>
      <c r="N736" s="1"/>
      <c r="O736" s="1"/>
      <c r="P736" s="1"/>
      <c r="S736" s="1"/>
    </row>
    <row r="737" spans="1:26" ht="12" customHeight="1" x14ac:dyDescent="0.25">
      <c r="A737" s="168"/>
      <c r="B737" s="168"/>
      <c r="C737" s="172"/>
      <c r="D737" s="172" t="s">
        <v>716</v>
      </c>
      <c r="E737" s="168"/>
      <c r="F737" s="168"/>
      <c r="G737" s="168"/>
      <c r="H737" s="168"/>
      <c r="I737" s="168"/>
      <c r="J737" s="168"/>
      <c r="K737" s="1"/>
      <c r="L737" s="1"/>
      <c r="M737" s="1"/>
      <c r="N737" s="1"/>
      <c r="O737" s="1"/>
      <c r="P737" s="1"/>
      <c r="S737" s="1"/>
    </row>
    <row r="738" spans="1:26" x14ac:dyDescent="0.25">
      <c r="A738" s="168"/>
      <c r="B738" s="168"/>
      <c r="C738" s="168"/>
      <c r="D738" s="172" t="s">
        <v>855</v>
      </c>
      <c r="E738" s="168"/>
      <c r="F738" s="169">
        <v>8.7999999999999989</v>
      </c>
      <c r="G738" s="168"/>
      <c r="H738" s="168"/>
      <c r="I738" s="168"/>
      <c r="J738" s="168"/>
      <c r="K738" s="1"/>
      <c r="L738" s="1"/>
      <c r="M738" s="1"/>
      <c r="N738" s="1"/>
      <c r="O738" s="1"/>
      <c r="P738" s="1"/>
      <c r="S738" s="1"/>
    </row>
    <row r="739" spans="1:26" ht="12" customHeight="1" x14ac:dyDescent="0.25">
      <c r="A739" s="168"/>
      <c r="B739" s="168"/>
      <c r="C739" s="172"/>
      <c r="D739" s="172" t="s">
        <v>702</v>
      </c>
      <c r="E739" s="168"/>
      <c r="F739" s="168"/>
      <c r="G739" s="168"/>
      <c r="H739" s="168"/>
      <c r="I739" s="168"/>
      <c r="J739" s="168"/>
      <c r="K739" s="1"/>
      <c r="L739" s="1"/>
      <c r="M739" s="1"/>
      <c r="N739" s="1"/>
      <c r="O739" s="1"/>
      <c r="P739" s="1"/>
      <c r="S739" s="1"/>
    </row>
    <row r="740" spans="1:26" x14ac:dyDescent="0.25">
      <c r="A740" s="168"/>
      <c r="B740" s="168"/>
      <c r="C740" s="168"/>
      <c r="D740" s="172" t="s">
        <v>856</v>
      </c>
      <c r="E740" s="168"/>
      <c r="F740" s="169">
        <v>4.3600000000000003</v>
      </c>
      <c r="G740" s="168"/>
      <c r="H740" s="168"/>
      <c r="I740" s="168"/>
      <c r="J740" s="168"/>
      <c r="K740" s="1"/>
      <c r="L740" s="1"/>
      <c r="M740" s="1"/>
      <c r="N740" s="1"/>
      <c r="O740" s="1"/>
      <c r="P740" s="1"/>
      <c r="S740" s="1"/>
    </row>
    <row r="741" spans="1:26" ht="12" customHeight="1" x14ac:dyDescent="0.25">
      <c r="A741" s="168"/>
      <c r="B741" s="168"/>
      <c r="C741" s="172"/>
      <c r="D741" s="172" t="s">
        <v>857</v>
      </c>
      <c r="E741" s="168"/>
      <c r="F741" s="168"/>
      <c r="G741" s="168"/>
      <c r="H741" s="168"/>
      <c r="I741" s="168"/>
      <c r="J741" s="168"/>
      <c r="K741" s="1"/>
      <c r="L741" s="1"/>
      <c r="M741" s="1"/>
      <c r="N741" s="1"/>
      <c r="O741" s="1"/>
      <c r="P741" s="1"/>
      <c r="S741" s="1"/>
    </row>
    <row r="742" spans="1:26" x14ac:dyDescent="0.25">
      <c r="A742" s="168"/>
      <c r="B742" s="168"/>
      <c r="C742" s="168"/>
      <c r="D742" s="172" t="s">
        <v>858</v>
      </c>
      <c r="E742" s="168"/>
      <c r="F742" s="169">
        <v>3.4499999999999997</v>
      </c>
      <c r="G742" s="168"/>
      <c r="H742" s="168"/>
      <c r="I742" s="168"/>
      <c r="J742" s="168"/>
      <c r="K742" s="1"/>
      <c r="L742" s="1"/>
      <c r="M742" s="1"/>
      <c r="N742" s="1"/>
      <c r="O742" s="1"/>
      <c r="P742" s="1"/>
      <c r="S742" s="1"/>
    </row>
    <row r="743" spans="1:26" ht="24.95" customHeight="1" x14ac:dyDescent="0.25">
      <c r="A743" s="171">
        <v>176</v>
      </c>
      <c r="B743" s="168" t="s">
        <v>272</v>
      </c>
      <c r="C743" s="173" t="s">
        <v>859</v>
      </c>
      <c r="D743" s="172" t="s">
        <v>860</v>
      </c>
      <c r="E743" s="168" t="s">
        <v>164</v>
      </c>
      <c r="F743" s="169">
        <v>2.5998000000000001</v>
      </c>
      <c r="G743" s="170"/>
      <c r="H743" s="168"/>
      <c r="I743" s="170">
        <f>ROUND(F743*(G743+H743),2)</f>
        <v>0</v>
      </c>
      <c r="J743" s="168">
        <f>ROUND(F743*(N743),2)</f>
        <v>0</v>
      </c>
      <c r="K743" s="1">
        <f>ROUND(F743*(O743),2)</f>
        <v>0</v>
      </c>
      <c r="L743" s="1"/>
      <c r="M743" s="1">
        <f>ROUND(F743*(G743+H743),2)</f>
        <v>0</v>
      </c>
      <c r="N743" s="1">
        <v>0</v>
      </c>
      <c r="O743" s="1"/>
      <c r="P743" s="167">
        <f>ROUND(F743*(R743),3)</f>
        <v>3.1E-2</v>
      </c>
      <c r="Q743" s="175"/>
      <c r="R743" s="175">
        <v>1.2E-2</v>
      </c>
      <c r="S743" s="167">
        <f>ROUND(F743*(X743),3)</f>
        <v>0</v>
      </c>
      <c r="X743">
        <v>0</v>
      </c>
      <c r="Z743">
        <v>0</v>
      </c>
    </row>
    <row r="744" spans="1:26" x14ac:dyDescent="0.25">
      <c r="A744" s="168"/>
      <c r="B744" s="168"/>
      <c r="C744" s="172"/>
      <c r="D744" s="172" t="s">
        <v>861</v>
      </c>
      <c r="E744" s="168"/>
      <c r="F744" s="169">
        <v>2.5998000000000001</v>
      </c>
      <c r="G744" s="168"/>
      <c r="H744" s="168"/>
      <c r="I744" s="168"/>
      <c r="J744" s="168"/>
      <c r="K744" s="1"/>
      <c r="L744" s="1"/>
      <c r="M744" s="1"/>
      <c r="N744" s="1"/>
      <c r="O744" s="1"/>
      <c r="P744" s="1"/>
      <c r="S744" s="1"/>
    </row>
    <row r="745" spans="1:26" ht="24.95" customHeight="1" x14ac:dyDescent="0.25">
      <c r="A745" s="171">
        <v>177</v>
      </c>
      <c r="B745" s="168" t="s">
        <v>850</v>
      </c>
      <c r="C745" s="173" t="s">
        <v>862</v>
      </c>
      <c r="D745" s="172" t="s">
        <v>863</v>
      </c>
      <c r="E745" s="168" t="s">
        <v>164</v>
      </c>
      <c r="F745" s="169">
        <v>39.102499999999992</v>
      </c>
      <c r="G745" s="170"/>
      <c r="H745" s="168"/>
      <c r="I745" s="170">
        <f>ROUND(F745*(G745+H745),2)</f>
        <v>0</v>
      </c>
      <c r="J745" s="168">
        <f>ROUND(F745*(N745),2)</f>
        <v>0</v>
      </c>
      <c r="K745" s="1">
        <f>ROUND(F745*(O745),2)</f>
        <v>0</v>
      </c>
      <c r="L745" s="1"/>
      <c r="M745" s="1">
        <f>ROUND(F745*(G745+H745),2)</f>
        <v>0</v>
      </c>
      <c r="N745" s="1">
        <v>0</v>
      </c>
      <c r="O745" s="1"/>
      <c r="P745" s="167">
        <f>ROUND(F745*(R745),3)</f>
        <v>0</v>
      </c>
      <c r="Q745" s="175"/>
      <c r="R745" s="175">
        <v>0</v>
      </c>
      <c r="S745" s="167">
        <f>ROUND(F745*(X745),3)</f>
        <v>0</v>
      </c>
      <c r="X745">
        <v>0</v>
      </c>
      <c r="Z745">
        <v>0</v>
      </c>
    </row>
    <row r="746" spans="1:26" ht="12" customHeight="1" x14ac:dyDescent="0.25">
      <c r="A746" s="168"/>
      <c r="B746" s="168"/>
      <c r="C746" s="172"/>
      <c r="D746" s="172" t="s">
        <v>683</v>
      </c>
      <c r="E746" s="168"/>
      <c r="F746" s="168"/>
      <c r="G746" s="168"/>
      <c r="H746" s="168"/>
      <c r="I746" s="168"/>
      <c r="J746" s="168"/>
      <c r="K746" s="1"/>
      <c r="L746" s="1"/>
      <c r="M746" s="1"/>
      <c r="N746" s="1"/>
      <c r="O746" s="1"/>
      <c r="P746" s="1"/>
      <c r="S746" s="1"/>
    </row>
    <row r="747" spans="1:26" x14ac:dyDescent="0.25">
      <c r="A747" s="168"/>
      <c r="B747" s="168"/>
      <c r="C747" s="168"/>
      <c r="D747" s="172" t="s">
        <v>684</v>
      </c>
      <c r="E747" s="168"/>
      <c r="F747" s="169">
        <v>3.58</v>
      </c>
      <c r="G747" s="168"/>
      <c r="H747" s="168"/>
      <c r="I747" s="168"/>
      <c r="J747" s="168"/>
      <c r="K747" s="1"/>
      <c r="L747" s="1"/>
      <c r="M747" s="1"/>
      <c r="N747" s="1"/>
      <c r="O747" s="1"/>
      <c r="P747" s="1"/>
      <c r="S747" s="1"/>
    </row>
    <row r="748" spans="1:26" ht="12" customHeight="1" x14ac:dyDescent="0.25">
      <c r="A748" s="168"/>
      <c r="B748" s="168"/>
      <c r="C748" s="172"/>
      <c r="D748" s="172" t="s">
        <v>706</v>
      </c>
      <c r="E748" s="168"/>
      <c r="F748" s="168"/>
      <c r="G748" s="168"/>
      <c r="H748" s="168"/>
      <c r="I748" s="168"/>
      <c r="J748" s="168"/>
      <c r="K748" s="1"/>
      <c r="L748" s="1"/>
      <c r="M748" s="1"/>
      <c r="N748" s="1"/>
      <c r="O748" s="1"/>
      <c r="P748" s="1"/>
      <c r="S748" s="1"/>
    </row>
    <row r="749" spans="1:26" x14ac:dyDescent="0.25">
      <c r="A749" s="168"/>
      <c r="B749" s="168"/>
      <c r="C749" s="168"/>
      <c r="D749" s="172" t="s">
        <v>707</v>
      </c>
      <c r="E749" s="168"/>
      <c r="F749" s="169">
        <v>2.8</v>
      </c>
      <c r="G749" s="168"/>
      <c r="H749" s="168"/>
      <c r="I749" s="168"/>
      <c r="J749" s="168"/>
      <c r="K749" s="1"/>
      <c r="L749" s="1"/>
      <c r="M749" s="1"/>
      <c r="N749" s="1"/>
      <c r="O749" s="1"/>
      <c r="P749" s="1"/>
      <c r="S749" s="1"/>
    </row>
    <row r="750" spans="1:26" ht="12" customHeight="1" x14ac:dyDescent="0.25">
      <c r="A750" s="168"/>
      <c r="B750" s="168"/>
      <c r="C750" s="172"/>
      <c r="D750" s="172" t="s">
        <v>710</v>
      </c>
      <c r="E750" s="168"/>
      <c r="F750" s="168"/>
      <c r="G750" s="168"/>
      <c r="H750" s="168"/>
      <c r="I750" s="168"/>
      <c r="J750" s="168"/>
      <c r="K750" s="1"/>
      <c r="L750" s="1"/>
      <c r="M750" s="1"/>
      <c r="N750" s="1"/>
      <c r="O750" s="1"/>
      <c r="P750" s="1"/>
      <c r="S750" s="1"/>
    </row>
    <row r="751" spans="1:26" x14ac:dyDescent="0.25">
      <c r="A751" s="168"/>
      <c r="B751" s="168"/>
      <c r="C751" s="168"/>
      <c r="D751" s="172" t="s">
        <v>711</v>
      </c>
      <c r="E751" s="168"/>
      <c r="F751" s="169">
        <v>8.6</v>
      </c>
      <c r="G751" s="168"/>
      <c r="H751" s="168"/>
      <c r="I751" s="168"/>
      <c r="J751" s="168"/>
      <c r="K751" s="1"/>
      <c r="L751" s="1"/>
      <c r="M751" s="1"/>
      <c r="N751" s="1"/>
      <c r="O751" s="1"/>
      <c r="P751" s="1"/>
      <c r="S751" s="1"/>
    </row>
    <row r="752" spans="1:26" ht="12" customHeight="1" x14ac:dyDescent="0.25">
      <c r="A752" s="168"/>
      <c r="B752" s="168"/>
      <c r="C752" s="172"/>
      <c r="D752" s="172" t="s">
        <v>712</v>
      </c>
      <c r="E752" s="168"/>
      <c r="F752" s="168"/>
      <c r="G752" s="168"/>
      <c r="H752" s="168"/>
      <c r="I752" s="168"/>
      <c r="J752" s="168"/>
      <c r="K752" s="1"/>
      <c r="L752" s="1"/>
      <c r="M752" s="1"/>
      <c r="N752" s="1"/>
      <c r="O752" s="1"/>
      <c r="P752" s="1"/>
      <c r="S752" s="1"/>
    </row>
    <row r="753" spans="1:26" x14ac:dyDescent="0.25">
      <c r="A753" s="168"/>
      <c r="B753" s="168"/>
      <c r="C753" s="168"/>
      <c r="D753" s="172" t="s">
        <v>713</v>
      </c>
      <c r="E753" s="168"/>
      <c r="F753" s="169">
        <v>4.5</v>
      </c>
      <c r="G753" s="168"/>
      <c r="H753" s="168"/>
      <c r="I753" s="168"/>
      <c r="J753" s="168"/>
      <c r="K753" s="1"/>
      <c r="L753" s="1"/>
      <c r="M753" s="1"/>
      <c r="N753" s="1"/>
      <c r="O753" s="1"/>
      <c r="P753" s="1"/>
      <c r="S753" s="1"/>
    </row>
    <row r="754" spans="1:26" ht="12" customHeight="1" x14ac:dyDescent="0.25">
      <c r="A754" s="168"/>
      <c r="B754" s="168"/>
      <c r="C754" s="172"/>
      <c r="D754" s="172" t="s">
        <v>714</v>
      </c>
      <c r="E754" s="168"/>
      <c r="F754" s="168"/>
      <c r="G754" s="168"/>
      <c r="H754" s="168"/>
      <c r="I754" s="168"/>
      <c r="J754" s="168"/>
      <c r="K754" s="1"/>
      <c r="L754" s="1"/>
      <c r="M754" s="1"/>
      <c r="N754" s="1"/>
      <c r="O754" s="1"/>
      <c r="P754" s="1"/>
      <c r="S754" s="1"/>
    </row>
    <row r="755" spans="1:26" x14ac:dyDescent="0.25">
      <c r="A755" s="168"/>
      <c r="B755" s="168"/>
      <c r="C755" s="168"/>
      <c r="D755" s="172" t="s">
        <v>715</v>
      </c>
      <c r="E755" s="168"/>
      <c r="F755" s="169">
        <v>4.68</v>
      </c>
      <c r="G755" s="168"/>
      <c r="H755" s="168"/>
      <c r="I755" s="168"/>
      <c r="J755" s="168"/>
      <c r="K755" s="1"/>
      <c r="L755" s="1"/>
      <c r="M755" s="1"/>
      <c r="N755" s="1"/>
      <c r="O755" s="1"/>
      <c r="P755" s="1"/>
      <c r="S755" s="1"/>
    </row>
    <row r="756" spans="1:26" ht="12" customHeight="1" x14ac:dyDescent="0.25">
      <c r="A756" s="168"/>
      <c r="B756" s="168"/>
      <c r="C756" s="172"/>
      <c r="D756" s="172" t="s">
        <v>716</v>
      </c>
      <c r="E756" s="168"/>
      <c r="F756" s="168"/>
      <c r="G756" s="168"/>
      <c r="H756" s="168"/>
      <c r="I756" s="168"/>
      <c r="J756" s="168"/>
      <c r="K756" s="1"/>
      <c r="L756" s="1"/>
      <c r="M756" s="1"/>
      <c r="N756" s="1"/>
      <c r="O756" s="1"/>
      <c r="P756" s="1"/>
      <c r="S756" s="1"/>
    </row>
    <row r="757" spans="1:26" x14ac:dyDescent="0.25">
      <c r="A757" s="168"/>
      <c r="B757" s="168"/>
      <c r="C757" s="168"/>
      <c r="D757" s="172" t="s">
        <v>717</v>
      </c>
      <c r="E757" s="168"/>
      <c r="F757" s="169">
        <v>10.64</v>
      </c>
      <c r="G757" s="168"/>
      <c r="H757" s="168"/>
      <c r="I757" s="168"/>
      <c r="J757" s="168"/>
      <c r="K757" s="1"/>
      <c r="L757" s="1"/>
      <c r="M757" s="1"/>
      <c r="N757" s="1"/>
      <c r="O757" s="1"/>
      <c r="P757" s="1"/>
      <c r="S757" s="1"/>
    </row>
    <row r="758" spans="1:26" ht="12" customHeight="1" x14ac:dyDescent="0.25">
      <c r="A758" s="168"/>
      <c r="B758" s="168"/>
      <c r="C758" s="172"/>
      <c r="D758" s="172" t="s">
        <v>702</v>
      </c>
      <c r="E758" s="168"/>
      <c r="F758" s="168"/>
      <c r="G758" s="168"/>
      <c r="H758" s="168"/>
      <c r="I758" s="168"/>
      <c r="J758" s="168"/>
      <c r="K758" s="1"/>
      <c r="L758" s="1"/>
      <c r="M758" s="1"/>
      <c r="N758" s="1"/>
      <c r="O758" s="1"/>
      <c r="P758" s="1"/>
      <c r="S758" s="1"/>
    </row>
    <row r="759" spans="1:26" x14ac:dyDescent="0.25">
      <c r="A759" s="168"/>
      <c r="B759" s="168"/>
      <c r="C759" s="168"/>
      <c r="D759" s="172" t="s">
        <v>703</v>
      </c>
      <c r="E759" s="168"/>
      <c r="F759" s="169">
        <v>1.37</v>
      </c>
      <c r="G759" s="168"/>
      <c r="H759" s="168"/>
      <c r="I759" s="168"/>
      <c r="J759" s="168"/>
      <c r="K759" s="1"/>
      <c r="L759" s="1"/>
      <c r="M759" s="1"/>
      <c r="N759" s="1"/>
      <c r="O759" s="1"/>
      <c r="P759" s="1"/>
      <c r="S759" s="1"/>
    </row>
    <row r="760" spans="1:26" ht="12" customHeight="1" x14ac:dyDescent="0.25">
      <c r="A760" s="168"/>
      <c r="B760" s="168"/>
      <c r="C760" s="172"/>
      <c r="D760" s="172" t="s">
        <v>857</v>
      </c>
      <c r="E760" s="168"/>
      <c r="F760" s="168"/>
      <c r="G760" s="168"/>
      <c r="H760" s="168"/>
      <c r="I760" s="168"/>
      <c r="J760" s="168"/>
      <c r="K760" s="1"/>
      <c r="L760" s="1"/>
      <c r="M760" s="1"/>
      <c r="N760" s="1"/>
      <c r="O760" s="1"/>
      <c r="P760" s="1"/>
      <c r="S760" s="1"/>
    </row>
    <row r="761" spans="1:26" x14ac:dyDescent="0.25">
      <c r="A761" s="168"/>
      <c r="B761" s="168"/>
      <c r="C761" s="168"/>
      <c r="D761" s="172" t="s">
        <v>864</v>
      </c>
      <c r="E761" s="168"/>
      <c r="F761" s="169">
        <v>2.9324999999999997</v>
      </c>
      <c r="G761" s="168"/>
      <c r="H761" s="168"/>
      <c r="I761" s="168"/>
      <c r="J761" s="168"/>
      <c r="K761" s="1"/>
      <c r="L761" s="1"/>
      <c r="M761" s="1"/>
      <c r="N761" s="1"/>
      <c r="O761" s="1"/>
      <c r="P761" s="1"/>
      <c r="S761" s="1"/>
    </row>
    <row r="762" spans="1:26" ht="24.95" customHeight="1" x14ac:dyDescent="0.25">
      <c r="A762" s="171">
        <v>178</v>
      </c>
      <c r="B762" s="168" t="s">
        <v>272</v>
      </c>
      <c r="C762" s="173" t="s">
        <v>859</v>
      </c>
      <c r="D762" s="172" t="s">
        <v>860</v>
      </c>
      <c r="E762" s="168" t="s">
        <v>164</v>
      </c>
      <c r="F762" s="169">
        <v>40.275059999999996</v>
      </c>
      <c r="G762" s="170"/>
      <c r="H762" s="168"/>
      <c r="I762" s="170">
        <f>ROUND(F762*(G762+H762),2)</f>
        <v>0</v>
      </c>
      <c r="J762" s="168">
        <f>ROUND(F762*(N762),2)</f>
        <v>0</v>
      </c>
      <c r="K762" s="1">
        <f>ROUND(F762*(O762),2)</f>
        <v>0</v>
      </c>
      <c r="L762" s="1"/>
      <c r="M762" s="1">
        <f>ROUND(F762*(G762+H762),2)</f>
        <v>0</v>
      </c>
      <c r="N762" s="1">
        <v>0</v>
      </c>
      <c r="O762" s="1"/>
      <c r="P762" s="167">
        <f>ROUND(F762*(R762),3)</f>
        <v>0.48299999999999998</v>
      </c>
      <c r="Q762" s="175"/>
      <c r="R762" s="175">
        <v>1.2E-2</v>
      </c>
      <c r="S762" s="167">
        <f>ROUND(F762*(X762),3)</f>
        <v>0</v>
      </c>
      <c r="X762">
        <v>0</v>
      </c>
      <c r="Z762">
        <v>0</v>
      </c>
    </row>
    <row r="763" spans="1:26" ht="12" customHeight="1" x14ac:dyDescent="0.25">
      <c r="A763" s="168"/>
      <c r="B763" s="168"/>
      <c r="C763" s="172"/>
      <c r="D763" s="172" t="s">
        <v>176</v>
      </c>
      <c r="E763" s="168"/>
      <c r="F763" s="168"/>
      <c r="G763" s="168"/>
      <c r="H763" s="168"/>
      <c r="I763" s="168"/>
      <c r="J763" s="168"/>
      <c r="K763" s="1"/>
      <c r="L763" s="1"/>
      <c r="M763" s="1"/>
      <c r="N763" s="1"/>
      <c r="O763" s="1"/>
      <c r="P763" s="1"/>
      <c r="S763" s="1"/>
    </row>
    <row r="764" spans="1:26" x14ac:dyDescent="0.25">
      <c r="A764" s="168"/>
      <c r="B764" s="168"/>
      <c r="C764" s="168"/>
      <c r="D764" s="172" t="s">
        <v>865</v>
      </c>
      <c r="E764" s="168"/>
      <c r="F764" s="169">
        <v>40.275059999999996</v>
      </c>
      <c r="G764" s="168"/>
      <c r="H764" s="168"/>
      <c r="I764" s="168"/>
      <c r="J764" s="168"/>
      <c r="K764" s="1"/>
      <c r="L764" s="1"/>
      <c r="M764" s="1"/>
      <c r="N764" s="1"/>
      <c r="O764" s="1"/>
      <c r="P764" s="1"/>
      <c r="S764" s="1"/>
    </row>
    <row r="765" spans="1:26" ht="24.95" customHeight="1" x14ac:dyDescent="0.25">
      <c r="A765" s="171">
        <v>179</v>
      </c>
      <c r="B765" s="168" t="s">
        <v>866</v>
      </c>
      <c r="C765" s="173" t="s">
        <v>867</v>
      </c>
      <c r="D765" s="172" t="s">
        <v>868</v>
      </c>
      <c r="E765" s="168" t="s">
        <v>869</v>
      </c>
      <c r="F765" s="169">
        <v>270.25699999999995</v>
      </c>
      <c r="G765" s="170"/>
      <c r="H765" s="168"/>
      <c r="I765" s="170">
        <f>ROUND(F765*(G765+H765),2)</f>
        <v>0</v>
      </c>
      <c r="J765" s="168">
        <f>ROUND(F765*(N765),2)</f>
        <v>0</v>
      </c>
      <c r="K765" s="1">
        <f>ROUND(F765*(O765),2)</f>
        <v>0</v>
      </c>
      <c r="L765" s="1"/>
      <c r="M765" s="1">
        <f>ROUND(F765*(G765+H765),2)</f>
        <v>0</v>
      </c>
      <c r="N765" s="1">
        <v>0</v>
      </c>
      <c r="O765" s="1"/>
      <c r="P765" s="167">
        <f>ROUND(F765*(R765),3)</f>
        <v>0.27</v>
      </c>
      <c r="Q765" s="175"/>
      <c r="R765" s="175">
        <v>1E-3</v>
      </c>
      <c r="S765" s="167">
        <f>ROUND(F765*(X765),3)</f>
        <v>0</v>
      </c>
      <c r="X765">
        <v>0</v>
      </c>
      <c r="Z765">
        <v>0</v>
      </c>
    </row>
    <row r="766" spans="1:26" ht="12" customHeight="1" x14ac:dyDescent="0.25">
      <c r="A766" s="168"/>
      <c r="B766" s="168"/>
      <c r="C766" s="172"/>
      <c r="D766" s="172" t="s">
        <v>870</v>
      </c>
      <c r="E766" s="168"/>
      <c r="F766" s="168"/>
      <c r="G766" s="168"/>
      <c r="H766" s="168"/>
      <c r="I766" s="168"/>
      <c r="J766" s="168"/>
      <c r="K766" s="1"/>
      <c r="L766" s="1"/>
      <c r="M766" s="1"/>
      <c r="N766" s="1"/>
      <c r="O766" s="1"/>
      <c r="P766" s="1"/>
      <c r="S766" s="1"/>
    </row>
    <row r="767" spans="1:26" x14ac:dyDescent="0.25">
      <c r="A767" s="168"/>
      <c r="B767" s="168"/>
      <c r="C767" s="168"/>
      <c r="D767" s="172" t="s">
        <v>871</v>
      </c>
      <c r="E767" s="168"/>
      <c r="F767" s="169">
        <v>270.25699999999995</v>
      </c>
      <c r="G767" s="168"/>
      <c r="H767" s="168"/>
      <c r="I767" s="168"/>
      <c r="J767" s="168"/>
      <c r="K767" s="1"/>
      <c r="L767" s="1"/>
      <c r="M767" s="1"/>
      <c r="N767" s="1"/>
      <c r="O767" s="1"/>
      <c r="P767" s="1"/>
      <c r="S767" s="1"/>
    </row>
    <row r="768" spans="1:26" ht="24.95" customHeight="1" x14ac:dyDescent="0.25">
      <c r="A768" s="171">
        <v>180</v>
      </c>
      <c r="B768" s="168" t="s">
        <v>866</v>
      </c>
      <c r="C768" s="173" t="s">
        <v>872</v>
      </c>
      <c r="D768" s="172" t="s">
        <v>873</v>
      </c>
      <c r="E768" s="168" t="s">
        <v>869</v>
      </c>
      <c r="F768" s="169">
        <v>10.394499999999999</v>
      </c>
      <c r="G768" s="170"/>
      <c r="H768" s="168"/>
      <c r="I768" s="170">
        <f>ROUND(F768*(G768+H768),2)</f>
        <v>0</v>
      </c>
      <c r="J768" s="168">
        <f>ROUND(F768*(N768),2)</f>
        <v>0</v>
      </c>
      <c r="K768" s="1">
        <f>ROUND(F768*(O768),2)</f>
        <v>0</v>
      </c>
      <c r="L768" s="1"/>
      <c r="M768" s="1">
        <f>ROUND(F768*(G768+H768),2)</f>
        <v>0</v>
      </c>
      <c r="N768" s="1">
        <v>0</v>
      </c>
      <c r="O768" s="1"/>
      <c r="P768" s="167">
        <f>ROUND(F768*(R768),3)</f>
        <v>0.01</v>
      </c>
      <c r="Q768" s="175"/>
      <c r="R768" s="175">
        <v>1E-3</v>
      </c>
      <c r="S768" s="167">
        <f>ROUND(F768*(X768),3)</f>
        <v>0</v>
      </c>
      <c r="X768">
        <v>0</v>
      </c>
      <c r="Z768">
        <v>0</v>
      </c>
    </row>
    <row r="769" spans="1:26" ht="12" customHeight="1" x14ac:dyDescent="0.25">
      <c r="A769" s="168"/>
      <c r="B769" s="168"/>
      <c r="C769" s="172"/>
      <c r="D769" s="172" t="s">
        <v>874</v>
      </c>
      <c r="E769" s="168"/>
      <c r="F769" s="168"/>
      <c r="G769" s="168"/>
      <c r="H769" s="168"/>
      <c r="I769" s="168"/>
      <c r="J769" s="168"/>
      <c r="K769" s="1"/>
      <c r="L769" s="1"/>
      <c r="M769" s="1"/>
      <c r="N769" s="1"/>
      <c r="O769" s="1"/>
      <c r="P769" s="1"/>
      <c r="S769" s="1"/>
    </row>
    <row r="770" spans="1:26" x14ac:dyDescent="0.25">
      <c r="A770" s="168"/>
      <c r="B770" s="168"/>
      <c r="C770" s="168"/>
      <c r="D770" s="172" t="s">
        <v>875</v>
      </c>
      <c r="E770" s="168"/>
      <c r="F770" s="169">
        <v>10.394499999999999</v>
      </c>
      <c r="G770" s="168"/>
      <c r="H770" s="168"/>
      <c r="I770" s="168"/>
      <c r="J770" s="168"/>
      <c r="K770" s="1"/>
      <c r="L770" s="1"/>
      <c r="M770" s="1"/>
      <c r="N770" s="1"/>
      <c r="O770" s="1"/>
      <c r="P770" s="1"/>
      <c r="S770" s="1"/>
    </row>
    <row r="771" spans="1:26" ht="24.95" customHeight="1" x14ac:dyDescent="0.25">
      <c r="A771" s="171">
        <v>181</v>
      </c>
      <c r="B771" s="168" t="s">
        <v>850</v>
      </c>
      <c r="C771" s="173" t="s">
        <v>876</v>
      </c>
      <c r="D771" s="172" t="s">
        <v>877</v>
      </c>
      <c r="E771" s="168" t="s">
        <v>195</v>
      </c>
      <c r="F771" s="169">
        <v>0.81031531999999995</v>
      </c>
      <c r="G771" s="170"/>
      <c r="H771" s="168"/>
      <c r="I771" s="170">
        <f>ROUND(F771*(G771+H771),2)</f>
        <v>0</v>
      </c>
      <c r="J771" s="168">
        <f>ROUND(F771*(N771),2)</f>
        <v>0</v>
      </c>
      <c r="K771" s="1">
        <f>ROUND(F771*(O771),2)</f>
        <v>0</v>
      </c>
      <c r="L771" s="1"/>
      <c r="M771" s="1">
        <f>ROUND(F771*(G771+H771),2)</f>
        <v>0</v>
      </c>
      <c r="N771" s="1">
        <v>0</v>
      </c>
      <c r="O771" s="1"/>
      <c r="P771" s="167">
        <f>ROUND(F771*(R771),3)</f>
        <v>0</v>
      </c>
      <c r="Q771" s="175"/>
      <c r="R771" s="175">
        <v>0</v>
      </c>
      <c r="S771" s="167">
        <f>ROUND(F771*(X771),3)</f>
        <v>0</v>
      </c>
      <c r="X771">
        <v>0</v>
      </c>
      <c r="Z771">
        <v>0</v>
      </c>
    </row>
    <row r="772" spans="1:26" x14ac:dyDescent="0.25">
      <c r="A772" s="156"/>
      <c r="B772" s="156"/>
      <c r="C772" s="156"/>
      <c r="D772" s="174" t="s">
        <v>85</v>
      </c>
      <c r="E772" s="156"/>
      <c r="F772" s="156"/>
      <c r="G772" s="159">
        <f>ROUND((SUM(L731:L771))/1,2)</f>
        <v>0</v>
      </c>
      <c r="H772" s="159">
        <f>ROUND((SUM(M731:M771))/1,2)</f>
        <v>0</v>
      </c>
      <c r="I772" s="159">
        <f>ROUND((SUM(I731:I771))/1,2)</f>
        <v>0</v>
      </c>
      <c r="J772" s="156"/>
      <c r="K772" s="156"/>
      <c r="L772" s="156">
        <f>ROUND((SUM(L731:L771))/1,2)</f>
        <v>0</v>
      </c>
      <c r="M772" s="156">
        <f>ROUND((SUM(M731:M771))/1,2)</f>
        <v>0</v>
      </c>
      <c r="N772" s="156"/>
      <c r="O772" s="156"/>
      <c r="P772" s="176">
        <f>ROUND((SUM(P731:P771))/1,2)</f>
        <v>0.81</v>
      </c>
      <c r="Q772" s="153"/>
      <c r="R772" s="153"/>
      <c r="S772" s="176">
        <f>ROUND((SUM(S731:S771))/1,2)</f>
        <v>0</v>
      </c>
      <c r="T772" s="153"/>
      <c r="U772" s="153"/>
      <c r="V772" s="153"/>
      <c r="W772" s="153"/>
      <c r="X772" s="153"/>
      <c r="Y772" s="153"/>
      <c r="Z772" s="153"/>
    </row>
    <row r="773" spans="1:26" x14ac:dyDescent="0.25">
      <c r="A773" s="1"/>
      <c r="B773" s="1"/>
      <c r="C773" s="1"/>
      <c r="D773" s="199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S773" s="1"/>
    </row>
    <row r="774" spans="1:26" x14ac:dyDescent="0.25">
      <c r="A774" s="156"/>
      <c r="B774" s="156"/>
      <c r="C774" s="156"/>
      <c r="D774" s="174" t="s">
        <v>86</v>
      </c>
      <c r="E774" s="156"/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3"/>
      <c r="R774" s="153"/>
      <c r="S774" s="156"/>
      <c r="T774" s="153"/>
      <c r="U774" s="153"/>
      <c r="V774" s="153"/>
      <c r="W774" s="153"/>
      <c r="X774" s="153"/>
      <c r="Y774" s="153"/>
      <c r="Z774" s="153"/>
    </row>
    <row r="775" spans="1:26" ht="24.95" customHeight="1" x14ac:dyDescent="0.25">
      <c r="A775" s="171">
        <v>182</v>
      </c>
      <c r="B775" s="168" t="s">
        <v>878</v>
      </c>
      <c r="C775" s="173" t="s">
        <v>879</v>
      </c>
      <c r="D775" s="172" t="s">
        <v>880</v>
      </c>
      <c r="E775" s="168" t="s">
        <v>164</v>
      </c>
      <c r="F775" s="169">
        <v>100.44</v>
      </c>
      <c r="G775" s="170"/>
      <c r="H775" s="168"/>
      <c r="I775" s="170">
        <f>ROUND(F775*(G775+H775),2)</f>
        <v>0</v>
      </c>
      <c r="J775" s="168">
        <f>ROUND(F775*(N775),2)</f>
        <v>0</v>
      </c>
      <c r="K775" s="1">
        <f>ROUND(F775*(O775),2)</f>
        <v>0</v>
      </c>
      <c r="L775" s="1"/>
      <c r="M775" s="1">
        <f>ROUND(F775*(G775+H775),2)</f>
        <v>0</v>
      </c>
      <c r="N775" s="1">
        <v>0</v>
      </c>
      <c r="O775" s="1"/>
      <c r="P775" s="167">
        <f>ROUND(F775*(R775),3)</f>
        <v>0.10299999999999999</v>
      </c>
      <c r="Q775" s="175"/>
      <c r="R775" s="175">
        <v>1.0279600000000001E-3</v>
      </c>
      <c r="S775" s="167">
        <f>ROUND(F775*(X775),3)</f>
        <v>0</v>
      </c>
      <c r="X775">
        <v>0</v>
      </c>
      <c r="Z775">
        <v>0</v>
      </c>
    </row>
    <row r="776" spans="1:26" ht="12" customHeight="1" x14ac:dyDescent="0.25">
      <c r="A776" s="168"/>
      <c r="B776" s="168"/>
      <c r="C776" s="172"/>
      <c r="D776" s="172" t="s">
        <v>685</v>
      </c>
      <c r="E776" s="168"/>
      <c r="F776" s="168"/>
      <c r="G776" s="168"/>
      <c r="H776" s="168"/>
      <c r="I776" s="168"/>
      <c r="J776" s="168"/>
      <c r="K776" s="1"/>
      <c r="L776" s="1"/>
      <c r="M776" s="1"/>
      <c r="N776" s="1"/>
      <c r="O776" s="1"/>
      <c r="P776" s="1"/>
      <c r="S776" s="1"/>
    </row>
    <row r="777" spans="1:26" x14ac:dyDescent="0.25">
      <c r="A777" s="168"/>
      <c r="B777" s="168"/>
      <c r="C777" s="168"/>
      <c r="D777" s="172" t="s">
        <v>686</v>
      </c>
      <c r="E777" s="168"/>
      <c r="F777" s="169">
        <v>3.35</v>
      </c>
      <c r="G777" s="168"/>
      <c r="H777" s="168"/>
      <c r="I777" s="168"/>
      <c r="J777" s="168"/>
      <c r="K777" s="1"/>
      <c r="L777" s="1"/>
      <c r="M777" s="1"/>
      <c r="N777" s="1"/>
      <c r="O777" s="1"/>
      <c r="P777" s="1"/>
      <c r="S777" s="1"/>
    </row>
    <row r="778" spans="1:26" ht="12" customHeight="1" x14ac:dyDescent="0.25">
      <c r="A778" s="168"/>
      <c r="B778" s="168"/>
      <c r="C778" s="172"/>
      <c r="D778" s="172" t="s">
        <v>687</v>
      </c>
      <c r="E778" s="168"/>
      <c r="F778" s="168"/>
      <c r="G778" s="168"/>
      <c r="H778" s="168"/>
      <c r="I778" s="168"/>
      <c r="J778" s="168"/>
      <c r="K778" s="1"/>
      <c r="L778" s="1"/>
      <c r="M778" s="1"/>
      <c r="N778" s="1"/>
      <c r="O778" s="1"/>
      <c r="P778" s="1"/>
      <c r="S778" s="1"/>
    </row>
    <row r="779" spans="1:26" x14ac:dyDescent="0.25">
      <c r="A779" s="168"/>
      <c r="B779" s="168"/>
      <c r="C779" s="168"/>
      <c r="D779" s="172" t="s">
        <v>688</v>
      </c>
      <c r="E779" s="168"/>
      <c r="F779" s="169">
        <v>12.84</v>
      </c>
      <c r="G779" s="168"/>
      <c r="H779" s="168"/>
      <c r="I779" s="168"/>
      <c r="J779" s="168"/>
      <c r="K779" s="1"/>
      <c r="L779" s="1"/>
      <c r="M779" s="1"/>
      <c r="N779" s="1"/>
      <c r="O779" s="1"/>
      <c r="P779" s="1"/>
      <c r="S779" s="1"/>
    </row>
    <row r="780" spans="1:26" ht="12" customHeight="1" x14ac:dyDescent="0.25">
      <c r="A780" s="168"/>
      <c r="B780" s="168"/>
      <c r="C780" s="172"/>
      <c r="D780" s="172" t="s">
        <v>689</v>
      </c>
      <c r="E780" s="168"/>
      <c r="F780" s="168"/>
      <c r="G780" s="168"/>
      <c r="H780" s="168"/>
      <c r="I780" s="168"/>
      <c r="J780" s="168"/>
      <c r="K780" s="1"/>
      <c r="L780" s="1"/>
      <c r="M780" s="1"/>
      <c r="N780" s="1"/>
      <c r="O780" s="1"/>
      <c r="P780" s="1"/>
      <c r="S780" s="1"/>
    </row>
    <row r="781" spans="1:26" x14ac:dyDescent="0.25">
      <c r="A781" s="168"/>
      <c r="B781" s="168"/>
      <c r="C781" s="168"/>
      <c r="D781" s="172" t="s">
        <v>690</v>
      </c>
      <c r="E781" s="168"/>
      <c r="F781" s="169">
        <v>12.9</v>
      </c>
      <c r="G781" s="168"/>
      <c r="H781" s="168"/>
      <c r="I781" s="168"/>
      <c r="J781" s="168"/>
      <c r="K781" s="1"/>
      <c r="L781" s="1"/>
      <c r="M781" s="1"/>
      <c r="N781" s="1"/>
      <c r="O781" s="1"/>
      <c r="P781" s="1"/>
      <c r="S781" s="1"/>
    </row>
    <row r="782" spans="1:26" ht="12" customHeight="1" x14ac:dyDescent="0.25">
      <c r="A782" s="168"/>
      <c r="B782" s="168"/>
      <c r="C782" s="172"/>
      <c r="D782" s="172" t="s">
        <v>691</v>
      </c>
      <c r="E782" s="168"/>
      <c r="F782" s="168"/>
      <c r="G782" s="168"/>
      <c r="H782" s="168"/>
      <c r="I782" s="168"/>
      <c r="J782" s="168"/>
      <c r="K782" s="1"/>
      <c r="L782" s="1"/>
      <c r="M782" s="1"/>
      <c r="N782" s="1"/>
      <c r="O782" s="1"/>
      <c r="P782" s="1"/>
      <c r="S782" s="1"/>
    </row>
    <row r="783" spans="1:26" x14ac:dyDescent="0.25">
      <c r="A783" s="168"/>
      <c r="B783" s="168"/>
      <c r="C783" s="168"/>
      <c r="D783" s="172" t="s">
        <v>690</v>
      </c>
      <c r="E783" s="168"/>
      <c r="F783" s="169">
        <v>12.9</v>
      </c>
      <c r="G783" s="168"/>
      <c r="H783" s="168"/>
      <c r="I783" s="168"/>
      <c r="J783" s="168"/>
      <c r="K783" s="1"/>
      <c r="L783" s="1"/>
      <c r="M783" s="1"/>
      <c r="N783" s="1"/>
      <c r="O783" s="1"/>
      <c r="P783" s="1"/>
      <c r="S783" s="1"/>
    </row>
    <row r="784" spans="1:26" ht="12" customHeight="1" x14ac:dyDescent="0.25">
      <c r="A784" s="168"/>
      <c r="B784" s="168"/>
      <c r="C784" s="172"/>
      <c r="D784" s="172" t="s">
        <v>692</v>
      </c>
      <c r="E784" s="168"/>
      <c r="F784" s="168"/>
      <c r="G784" s="168"/>
      <c r="H784" s="168"/>
      <c r="I784" s="168"/>
      <c r="J784" s="168"/>
      <c r="K784" s="1"/>
      <c r="L784" s="1"/>
      <c r="M784" s="1"/>
      <c r="N784" s="1"/>
      <c r="O784" s="1"/>
      <c r="P784" s="1"/>
      <c r="S784" s="1"/>
    </row>
    <row r="785" spans="1:26" x14ac:dyDescent="0.25">
      <c r="A785" s="168"/>
      <c r="B785" s="168"/>
      <c r="C785" s="168"/>
      <c r="D785" s="172" t="s">
        <v>693</v>
      </c>
      <c r="E785" s="168"/>
      <c r="F785" s="169">
        <v>2.5499999999999998</v>
      </c>
      <c r="G785" s="168"/>
      <c r="H785" s="168"/>
      <c r="I785" s="168"/>
      <c r="J785" s="168"/>
      <c r="K785" s="1"/>
      <c r="L785" s="1"/>
      <c r="M785" s="1"/>
      <c r="N785" s="1"/>
      <c r="O785" s="1"/>
      <c r="P785" s="1"/>
      <c r="S785" s="1"/>
    </row>
    <row r="786" spans="1:26" ht="12" customHeight="1" x14ac:dyDescent="0.25">
      <c r="A786" s="168"/>
      <c r="B786" s="168"/>
      <c r="C786" s="172"/>
      <c r="D786" s="172" t="s">
        <v>694</v>
      </c>
      <c r="E786" s="168"/>
      <c r="F786" s="168"/>
      <c r="G786" s="168"/>
      <c r="H786" s="168"/>
      <c r="I786" s="168"/>
      <c r="J786" s="168"/>
      <c r="K786" s="1"/>
      <c r="L786" s="1"/>
      <c r="M786" s="1"/>
      <c r="N786" s="1"/>
      <c r="O786" s="1"/>
      <c r="P786" s="1"/>
      <c r="S786" s="1"/>
    </row>
    <row r="787" spans="1:26" x14ac:dyDescent="0.25">
      <c r="A787" s="168"/>
      <c r="B787" s="168"/>
      <c r="C787" s="168"/>
      <c r="D787" s="172" t="s">
        <v>695</v>
      </c>
      <c r="E787" s="168"/>
      <c r="F787" s="169">
        <v>5.32</v>
      </c>
      <c r="G787" s="168"/>
      <c r="H787" s="168"/>
      <c r="I787" s="168"/>
      <c r="J787" s="168"/>
      <c r="K787" s="1"/>
      <c r="L787" s="1"/>
      <c r="M787" s="1"/>
      <c r="N787" s="1"/>
      <c r="O787" s="1"/>
      <c r="P787" s="1"/>
      <c r="S787" s="1"/>
    </row>
    <row r="788" spans="1:26" ht="12" customHeight="1" x14ac:dyDescent="0.25">
      <c r="A788" s="168"/>
      <c r="B788" s="168"/>
      <c r="C788" s="172"/>
      <c r="D788" s="172" t="s">
        <v>696</v>
      </c>
      <c r="E788" s="168"/>
      <c r="F788" s="168"/>
      <c r="G788" s="168"/>
      <c r="H788" s="168"/>
      <c r="I788" s="168"/>
      <c r="J788" s="168"/>
      <c r="K788" s="1"/>
      <c r="L788" s="1"/>
      <c r="M788" s="1"/>
      <c r="N788" s="1"/>
      <c r="O788" s="1"/>
      <c r="P788" s="1"/>
      <c r="S788" s="1"/>
    </row>
    <row r="789" spans="1:26" x14ac:dyDescent="0.25">
      <c r="A789" s="168"/>
      <c r="B789" s="168"/>
      <c r="C789" s="168"/>
      <c r="D789" s="172" t="s">
        <v>697</v>
      </c>
      <c r="E789" s="168"/>
      <c r="F789" s="169">
        <v>11.34</v>
      </c>
      <c r="G789" s="168"/>
      <c r="H789" s="168"/>
      <c r="I789" s="168"/>
      <c r="J789" s="168"/>
      <c r="K789" s="1"/>
      <c r="L789" s="1"/>
      <c r="M789" s="1"/>
      <c r="N789" s="1"/>
      <c r="O789" s="1"/>
      <c r="P789" s="1"/>
      <c r="S789" s="1"/>
    </row>
    <row r="790" spans="1:26" ht="12" customHeight="1" x14ac:dyDescent="0.25">
      <c r="A790" s="168"/>
      <c r="B790" s="168"/>
      <c r="C790" s="172"/>
      <c r="D790" s="172" t="s">
        <v>698</v>
      </c>
      <c r="E790" s="168"/>
      <c r="F790" s="168"/>
      <c r="G790" s="168"/>
      <c r="H790" s="168"/>
      <c r="I790" s="168"/>
      <c r="J790" s="168"/>
      <c r="K790" s="1"/>
      <c r="L790" s="1"/>
      <c r="M790" s="1"/>
      <c r="N790" s="1"/>
      <c r="O790" s="1"/>
      <c r="P790" s="1"/>
      <c r="S790" s="1"/>
    </row>
    <row r="791" spans="1:26" x14ac:dyDescent="0.25">
      <c r="A791" s="168"/>
      <c r="B791" s="168"/>
      <c r="C791" s="168"/>
      <c r="D791" s="172" t="s">
        <v>699</v>
      </c>
      <c r="E791" s="168"/>
      <c r="F791" s="169">
        <v>9.44</v>
      </c>
      <c r="G791" s="168"/>
      <c r="H791" s="168"/>
      <c r="I791" s="168"/>
      <c r="J791" s="168"/>
      <c r="K791" s="1"/>
      <c r="L791" s="1"/>
      <c r="M791" s="1"/>
      <c r="N791" s="1"/>
      <c r="O791" s="1"/>
      <c r="P791" s="1"/>
      <c r="S791" s="1"/>
    </row>
    <row r="792" spans="1:26" ht="12" customHeight="1" x14ac:dyDescent="0.25">
      <c r="A792" s="168"/>
      <c r="B792" s="168"/>
      <c r="C792" s="172"/>
      <c r="D792" s="172" t="s">
        <v>700</v>
      </c>
      <c r="E792" s="168"/>
      <c r="F792" s="168"/>
      <c r="G792" s="168"/>
      <c r="H792" s="168"/>
      <c r="I792" s="168"/>
      <c r="J792" s="168"/>
      <c r="K792" s="1"/>
      <c r="L792" s="1"/>
      <c r="M792" s="1"/>
      <c r="N792" s="1"/>
      <c r="O792" s="1"/>
      <c r="P792" s="1"/>
      <c r="S792" s="1"/>
    </row>
    <row r="793" spans="1:26" x14ac:dyDescent="0.25">
      <c r="A793" s="168"/>
      <c r="B793" s="168"/>
      <c r="C793" s="168"/>
      <c r="D793" s="172" t="s">
        <v>701</v>
      </c>
      <c r="E793" s="168"/>
      <c r="F793" s="169">
        <v>29.8</v>
      </c>
      <c r="G793" s="168"/>
      <c r="H793" s="168"/>
      <c r="I793" s="168"/>
      <c r="J793" s="168"/>
      <c r="K793" s="1"/>
      <c r="L793" s="1"/>
      <c r="M793" s="1"/>
      <c r="N793" s="1"/>
      <c r="O793" s="1"/>
      <c r="P793" s="1"/>
      <c r="S793" s="1"/>
    </row>
    <row r="794" spans="1:26" ht="24.95" customHeight="1" x14ac:dyDescent="0.25">
      <c r="A794" s="171">
        <v>183</v>
      </c>
      <c r="B794" s="168" t="s">
        <v>592</v>
      </c>
      <c r="C794" s="173" t="s">
        <v>881</v>
      </c>
      <c r="D794" s="172" t="s">
        <v>882</v>
      </c>
      <c r="E794" s="168" t="s">
        <v>164</v>
      </c>
      <c r="F794" s="169">
        <v>105.462</v>
      </c>
      <c r="G794" s="170"/>
      <c r="H794" s="168"/>
      <c r="I794" s="170">
        <f>ROUND(F794*(G794+H794),2)</f>
        <v>0</v>
      </c>
      <c r="J794" s="168">
        <f>ROUND(F794*(N794),2)</f>
        <v>0</v>
      </c>
      <c r="K794" s="1">
        <f>ROUND(F794*(O794),2)</f>
        <v>0</v>
      </c>
      <c r="L794" s="1"/>
      <c r="M794" s="1">
        <f>ROUND(F794*(G794+H794),2)</f>
        <v>0</v>
      </c>
      <c r="N794" s="1">
        <v>0</v>
      </c>
      <c r="O794" s="1"/>
      <c r="P794" s="167">
        <f>ROUND(F794*(R794),3)</f>
        <v>6.0000000000000001E-3</v>
      </c>
      <c r="Q794" s="175"/>
      <c r="R794" s="175">
        <v>6.0000000000000002E-5</v>
      </c>
      <c r="S794" s="167">
        <f>ROUND(F794*(X794),3)</f>
        <v>0</v>
      </c>
      <c r="X794">
        <v>0</v>
      </c>
      <c r="Z794">
        <v>0</v>
      </c>
    </row>
    <row r="795" spans="1:26" x14ac:dyDescent="0.25">
      <c r="A795" s="168"/>
      <c r="B795" s="168"/>
      <c r="C795" s="172"/>
      <c r="D795" s="172" t="s">
        <v>883</v>
      </c>
      <c r="E795" s="168"/>
      <c r="F795" s="169">
        <v>105.462</v>
      </c>
      <c r="G795" s="168"/>
      <c r="H795" s="168"/>
      <c r="I795" s="168"/>
      <c r="J795" s="168"/>
      <c r="K795" s="1"/>
      <c r="L795" s="1"/>
      <c r="M795" s="1"/>
      <c r="N795" s="1"/>
      <c r="O795" s="1"/>
      <c r="P795" s="1"/>
      <c r="S795" s="1"/>
    </row>
    <row r="796" spans="1:26" ht="24.95" customHeight="1" x14ac:dyDescent="0.25">
      <c r="A796" s="171">
        <v>184</v>
      </c>
      <c r="B796" s="168" t="s">
        <v>204</v>
      </c>
      <c r="C796" s="173" t="s">
        <v>884</v>
      </c>
      <c r="D796" s="172" t="s">
        <v>885</v>
      </c>
      <c r="E796" s="168" t="s">
        <v>164</v>
      </c>
      <c r="F796" s="169">
        <v>105.462</v>
      </c>
      <c r="G796" s="170"/>
      <c r="H796" s="168"/>
      <c r="I796" s="170">
        <f>ROUND(F796*(G796+H796),2)</f>
        <v>0</v>
      </c>
      <c r="J796" s="168">
        <f>ROUND(F796*(N796),2)</f>
        <v>0</v>
      </c>
      <c r="K796" s="1">
        <f>ROUND(F796*(O796),2)</f>
        <v>0</v>
      </c>
      <c r="L796" s="1"/>
      <c r="M796" s="1">
        <f>ROUND(F796*(G796+H796),2)</f>
        <v>0</v>
      </c>
      <c r="N796" s="1">
        <v>0</v>
      </c>
      <c r="O796" s="1"/>
      <c r="P796" s="167">
        <f>ROUND(F796*(R796),3)</f>
        <v>0.85399999999999998</v>
      </c>
      <c r="Q796" s="175"/>
      <c r="R796" s="175">
        <v>8.0999999999999996E-3</v>
      </c>
      <c r="S796" s="167">
        <f>ROUND(F796*(X796),3)</f>
        <v>0</v>
      </c>
      <c r="X796">
        <v>0</v>
      </c>
      <c r="Z796">
        <v>0</v>
      </c>
    </row>
    <row r="797" spans="1:26" x14ac:dyDescent="0.25">
      <c r="A797" s="168"/>
      <c r="B797" s="168"/>
      <c r="C797" s="172"/>
      <c r="D797" s="172" t="s">
        <v>883</v>
      </c>
      <c r="E797" s="168"/>
      <c r="F797" s="169">
        <v>105.462</v>
      </c>
      <c r="G797" s="168"/>
      <c r="H797" s="168"/>
      <c r="I797" s="168"/>
      <c r="J797" s="168"/>
      <c r="K797" s="1"/>
      <c r="L797" s="1"/>
      <c r="M797" s="1"/>
      <c r="N797" s="1"/>
      <c r="O797" s="1"/>
      <c r="P797" s="1"/>
      <c r="S797" s="1"/>
    </row>
    <row r="798" spans="1:26" ht="24.95" customHeight="1" x14ac:dyDescent="0.25">
      <c r="A798" s="171">
        <v>185</v>
      </c>
      <c r="B798" s="168" t="s">
        <v>886</v>
      </c>
      <c r="C798" s="173" t="s">
        <v>887</v>
      </c>
      <c r="D798" s="172" t="s">
        <v>888</v>
      </c>
      <c r="E798" s="168" t="s">
        <v>280</v>
      </c>
      <c r="F798" s="169">
        <v>206.04500000000002</v>
      </c>
      <c r="G798" s="170"/>
      <c r="H798" s="168"/>
      <c r="I798" s="170">
        <f>ROUND(F798*(G798+H798),2)</f>
        <v>0</v>
      </c>
      <c r="J798" s="168">
        <f>ROUND(F798*(N798),2)</f>
        <v>0</v>
      </c>
      <c r="K798" s="1">
        <f>ROUND(F798*(O798),2)</f>
        <v>0</v>
      </c>
      <c r="L798" s="1"/>
      <c r="M798" s="1">
        <f>ROUND(F798*(G798+H798),2)</f>
        <v>0</v>
      </c>
      <c r="N798" s="1">
        <v>0</v>
      </c>
      <c r="O798" s="1"/>
      <c r="P798" s="167">
        <f>ROUND(F798*(R798),3)</f>
        <v>5.3999999999999999E-2</v>
      </c>
      <c r="Q798" s="175"/>
      <c r="R798" s="175">
        <v>2.5999999999999998E-4</v>
      </c>
      <c r="S798" s="167">
        <f>ROUND(F798*(X798),3)</f>
        <v>0</v>
      </c>
      <c r="X798">
        <v>0</v>
      </c>
      <c r="Z798">
        <v>0</v>
      </c>
    </row>
    <row r="799" spans="1:26" ht="12" customHeight="1" x14ac:dyDescent="0.25">
      <c r="A799" s="168"/>
      <c r="B799" s="168"/>
      <c r="C799" s="172"/>
      <c r="D799" s="172" t="s">
        <v>685</v>
      </c>
      <c r="E799" s="168"/>
      <c r="F799" s="168"/>
      <c r="G799" s="168"/>
      <c r="H799" s="168"/>
      <c r="I799" s="168"/>
      <c r="J799" s="168"/>
      <c r="K799" s="1"/>
      <c r="L799" s="1"/>
      <c r="M799" s="1"/>
      <c r="N799" s="1"/>
      <c r="O799" s="1"/>
      <c r="P799" s="1"/>
      <c r="S799" s="1"/>
    </row>
    <row r="800" spans="1:26" x14ac:dyDescent="0.25">
      <c r="A800" s="168"/>
      <c r="B800" s="168"/>
      <c r="C800" s="168"/>
      <c r="D800" s="172" t="s">
        <v>889</v>
      </c>
      <c r="E800" s="168"/>
      <c r="F800" s="169">
        <v>4.9000000000000004</v>
      </c>
      <c r="G800" s="168"/>
      <c r="H800" s="168"/>
      <c r="I800" s="168"/>
      <c r="J800" s="168"/>
      <c r="K800" s="1"/>
      <c r="L800" s="1"/>
      <c r="M800" s="1"/>
      <c r="N800" s="1"/>
      <c r="O800" s="1"/>
      <c r="P800" s="1"/>
      <c r="S800" s="1"/>
    </row>
    <row r="801" spans="1:19" ht="12" customHeight="1" x14ac:dyDescent="0.25">
      <c r="A801" s="168"/>
      <c r="B801" s="168"/>
      <c r="C801" s="172"/>
      <c r="D801" s="172" t="s">
        <v>687</v>
      </c>
      <c r="E801" s="168"/>
      <c r="F801" s="168"/>
      <c r="G801" s="168"/>
      <c r="H801" s="168"/>
      <c r="I801" s="168"/>
      <c r="J801" s="168"/>
      <c r="K801" s="1"/>
      <c r="L801" s="1"/>
      <c r="M801" s="1"/>
      <c r="N801" s="1"/>
      <c r="O801" s="1"/>
      <c r="P801" s="1"/>
      <c r="S801" s="1"/>
    </row>
    <row r="802" spans="1:19" x14ac:dyDescent="0.25">
      <c r="A802" s="168"/>
      <c r="B802" s="168"/>
      <c r="C802" s="168"/>
      <c r="D802" s="172" t="s">
        <v>890</v>
      </c>
      <c r="E802" s="168"/>
      <c r="F802" s="169">
        <v>14.7</v>
      </c>
      <c r="G802" s="168"/>
      <c r="H802" s="168"/>
      <c r="I802" s="168"/>
      <c r="J802" s="168"/>
      <c r="K802" s="1"/>
      <c r="L802" s="1"/>
      <c r="M802" s="1"/>
      <c r="N802" s="1"/>
      <c r="O802" s="1"/>
      <c r="P802" s="1"/>
      <c r="S802" s="1"/>
    </row>
    <row r="803" spans="1:19" ht="12" customHeight="1" x14ac:dyDescent="0.25">
      <c r="A803" s="168"/>
      <c r="B803" s="168"/>
      <c r="C803" s="172"/>
      <c r="D803" s="172" t="s">
        <v>689</v>
      </c>
      <c r="E803" s="168"/>
      <c r="F803" s="168"/>
      <c r="G803" s="168"/>
      <c r="H803" s="168"/>
      <c r="I803" s="168"/>
      <c r="J803" s="168"/>
      <c r="K803" s="1"/>
      <c r="L803" s="1"/>
      <c r="M803" s="1"/>
      <c r="N803" s="1"/>
      <c r="O803" s="1"/>
      <c r="P803" s="1"/>
      <c r="S803" s="1"/>
    </row>
    <row r="804" spans="1:19" x14ac:dyDescent="0.25">
      <c r="A804" s="168"/>
      <c r="B804" s="168"/>
      <c r="C804" s="168"/>
      <c r="D804" s="172" t="s">
        <v>891</v>
      </c>
      <c r="E804" s="168"/>
      <c r="F804" s="169">
        <v>13.8</v>
      </c>
      <c r="G804" s="168"/>
      <c r="H804" s="168"/>
      <c r="I804" s="168"/>
      <c r="J804" s="168"/>
      <c r="K804" s="1"/>
      <c r="L804" s="1"/>
      <c r="M804" s="1"/>
      <c r="N804" s="1"/>
      <c r="O804" s="1"/>
      <c r="P804" s="1"/>
      <c r="S804" s="1"/>
    </row>
    <row r="805" spans="1:19" ht="12" customHeight="1" x14ac:dyDescent="0.25">
      <c r="A805" s="168"/>
      <c r="B805" s="168"/>
      <c r="C805" s="172"/>
      <c r="D805" s="172" t="s">
        <v>691</v>
      </c>
      <c r="E805" s="168"/>
      <c r="F805" s="168"/>
      <c r="G805" s="168"/>
      <c r="H805" s="168"/>
      <c r="I805" s="168"/>
      <c r="J805" s="168"/>
      <c r="K805" s="1"/>
      <c r="L805" s="1"/>
      <c r="M805" s="1"/>
      <c r="N805" s="1"/>
      <c r="O805" s="1"/>
      <c r="P805" s="1"/>
      <c r="S805" s="1"/>
    </row>
    <row r="806" spans="1:19" x14ac:dyDescent="0.25">
      <c r="A806" s="168"/>
      <c r="B806" s="168"/>
      <c r="C806" s="168"/>
      <c r="D806" s="172" t="s">
        <v>891</v>
      </c>
      <c r="E806" s="168"/>
      <c r="F806" s="169">
        <v>13.8</v>
      </c>
      <c r="G806" s="168"/>
      <c r="H806" s="168"/>
      <c r="I806" s="168"/>
      <c r="J806" s="168"/>
      <c r="K806" s="1"/>
      <c r="L806" s="1"/>
      <c r="M806" s="1"/>
      <c r="N806" s="1"/>
      <c r="O806" s="1"/>
      <c r="P806" s="1"/>
      <c r="S806" s="1"/>
    </row>
    <row r="807" spans="1:19" ht="12" customHeight="1" x14ac:dyDescent="0.25">
      <c r="A807" s="168"/>
      <c r="B807" s="168"/>
      <c r="C807" s="172"/>
      <c r="D807" s="172" t="s">
        <v>692</v>
      </c>
      <c r="E807" s="168"/>
      <c r="F807" s="168"/>
      <c r="G807" s="168"/>
      <c r="H807" s="168"/>
      <c r="I807" s="168"/>
      <c r="J807" s="168"/>
      <c r="K807" s="1"/>
      <c r="L807" s="1"/>
      <c r="M807" s="1"/>
      <c r="N807" s="1"/>
      <c r="O807" s="1"/>
      <c r="P807" s="1"/>
      <c r="S807" s="1"/>
    </row>
    <row r="808" spans="1:19" x14ac:dyDescent="0.25">
      <c r="A808" s="168"/>
      <c r="B808" s="168"/>
      <c r="C808" s="168"/>
      <c r="D808" s="172" t="s">
        <v>892</v>
      </c>
      <c r="E808" s="168"/>
      <c r="F808" s="169">
        <v>5.7</v>
      </c>
      <c r="G808" s="168"/>
      <c r="H808" s="168"/>
      <c r="I808" s="168"/>
      <c r="J808" s="168"/>
      <c r="K808" s="1"/>
      <c r="L808" s="1"/>
      <c r="M808" s="1"/>
      <c r="N808" s="1"/>
      <c r="O808" s="1"/>
      <c r="P808" s="1"/>
      <c r="S808" s="1"/>
    </row>
    <row r="809" spans="1:19" ht="12" customHeight="1" x14ac:dyDescent="0.25">
      <c r="A809" s="168"/>
      <c r="B809" s="168"/>
      <c r="C809" s="172"/>
      <c r="D809" s="172" t="s">
        <v>694</v>
      </c>
      <c r="E809" s="168"/>
      <c r="F809" s="168"/>
      <c r="G809" s="168"/>
      <c r="H809" s="168"/>
      <c r="I809" s="168"/>
      <c r="J809" s="168"/>
      <c r="K809" s="1"/>
      <c r="L809" s="1"/>
      <c r="M809" s="1"/>
      <c r="N809" s="1"/>
      <c r="O809" s="1"/>
      <c r="P809" s="1"/>
      <c r="S809" s="1"/>
    </row>
    <row r="810" spans="1:19" x14ac:dyDescent="0.25">
      <c r="A810" s="168"/>
      <c r="B810" s="168"/>
      <c r="C810" s="168"/>
      <c r="D810" s="172" t="s">
        <v>893</v>
      </c>
      <c r="E810" s="168"/>
      <c r="F810" s="169">
        <v>8.1</v>
      </c>
      <c r="G810" s="168"/>
      <c r="H810" s="168"/>
      <c r="I810" s="168"/>
      <c r="J810" s="168"/>
      <c r="K810" s="1"/>
      <c r="L810" s="1"/>
      <c r="M810" s="1"/>
      <c r="N810" s="1"/>
      <c r="O810" s="1"/>
      <c r="P810" s="1"/>
      <c r="S810" s="1"/>
    </row>
    <row r="811" spans="1:19" ht="12" customHeight="1" x14ac:dyDescent="0.25">
      <c r="A811" s="168"/>
      <c r="B811" s="168"/>
      <c r="C811" s="172"/>
      <c r="D811" s="172" t="s">
        <v>696</v>
      </c>
      <c r="E811" s="168"/>
      <c r="F811" s="168"/>
      <c r="G811" s="168"/>
      <c r="H811" s="168"/>
      <c r="I811" s="168"/>
      <c r="J811" s="168"/>
      <c r="K811" s="1"/>
      <c r="L811" s="1"/>
      <c r="M811" s="1"/>
      <c r="N811" s="1"/>
      <c r="O811" s="1"/>
      <c r="P811" s="1"/>
      <c r="S811" s="1"/>
    </row>
    <row r="812" spans="1:19" x14ac:dyDescent="0.25">
      <c r="A812" s="168"/>
      <c r="B812" s="168"/>
      <c r="C812" s="168"/>
      <c r="D812" s="172" t="s">
        <v>894</v>
      </c>
      <c r="E812" s="168"/>
      <c r="F812" s="169">
        <v>12</v>
      </c>
      <c r="G812" s="168"/>
      <c r="H812" s="168"/>
      <c r="I812" s="168"/>
      <c r="J812" s="168"/>
      <c r="K812" s="1"/>
      <c r="L812" s="1"/>
      <c r="M812" s="1"/>
      <c r="N812" s="1"/>
      <c r="O812" s="1"/>
      <c r="P812" s="1"/>
      <c r="S812" s="1"/>
    </row>
    <row r="813" spans="1:19" ht="12" customHeight="1" x14ac:dyDescent="0.25">
      <c r="A813" s="168"/>
      <c r="B813" s="168"/>
      <c r="C813" s="172"/>
      <c r="D813" s="172" t="s">
        <v>698</v>
      </c>
      <c r="E813" s="168"/>
      <c r="F813" s="168"/>
      <c r="G813" s="168"/>
      <c r="H813" s="168"/>
      <c r="I813" s="168"/>
      <c r="J813" s="168"/>
      <c r="K813" s="1"/>
      <c r="L813" s="1"/>
      <c r="M813" s="1"/>
      <c r="N813" s="1"/>
      <c r="O813" s="1"/>
      <c r="P813" s="1"/>
      <c r="S813" s="1"/>
    </row>
    <row r="814" spans="1:19" x14ac:dyDescent="0.25">
      <c r="A814" s="168"/>
      <c r="B814" s="168"/>
      <c r="C814" s="168"/>
      <c r="D814" s="172" t="s">
        <v>895</v>
      </c>
      <c r="E814" s="168"/>
      <c r="F814" s="169">
        <v>11.7</v>
      </c>
      <c r="G814" s="168"/>
      <c r="H814" s="168"/>
      <c r="I814" s="168"/>
      <c r="J814" s="168"/>
      <c r="K814" s="1"/>
      <c r="L814" s="1"/>
      <c r="M814" s="1"/>
      <c r="N814" s="1"/>
      <c r="O814" s="1"/>
      <c r="P814" s="1"/>
      <c r="S814" s="1"/>
    </row>
    <row r="815" spans="1:19" ht="12" customHeight="1" x14ac:dyDescent="0.25">
      <c r="A815" s="168"/>
      <c r="B815" s="168"/>
      <c r="C815" s="172"/>
      <c r="D815" s="172" t="s">
        <v>700</v>
      </c>
      <c r="E815" s="168"/>
      <c r="F815" s="168"/>
      <c r="G815" s="168"/>
      <c r="H815" s="168"/>
      <c r="I815" s="168"/>
      <c r="J815" s="168"/>
      <c r="K815" s="1"/>
      <c r="L815" s="1"/>
      <c r="M815" s="1"/>
      <c r="N815" s="1"/>
      <c r="O815" s="1"/>
      <c r="P815" s="1"/>
      <c r="S815" s="1"/>
    </row>
    <row r="816" spans="1:19" x14ac:dyDescent="0.25">
      <c r="A816" s="168"/>
      <c r="B816" s="168"/>
      <c r="C816" s="168"/>
      <c r="D816" s="172" t="s">
        <v>896</v>
      </c>
      <c r="E816" s="168"/>
      <c r="F816" s="169">
        <v>16.8</v>
      </c>
      <c r="G816" s="168"/>
      <c r="H816" s="168"/>
      <c r="I816" s="168"/>
      <c r="J816" s="168"/>
      <c r="K816" s="1"/>
      <c r="L816" s="1"/>
      <c r="M816" s="1"/>
      <c r="N816" s="1"/>
      <c r="O816" s="1"/>
      <c r="P816" s="1"/>
      <c r="S816" s="1"/>
    </row>
    <row r="817" spans="1:26" ht="12" customHeight="1" x14ac:dyDescent="0.25">
      <c r="A817" s="168"/>
      <c r="B817" s="168"/>
      <c r="C817" s="172"/>
      <c r="D817" s="172" t="s">
        <v>174</v>
      </c>
      <c r="E817" s="168"/>
      <c r="F817" s="169">
        <v>101.50000000000001</v>
      </c>
      <c r="G817" s="168"/>
      <c r="H817" s="168"/>
      <c r="I817" s="168"/>
      <c r="J817" s="168"/>
      <c r="K817" s="1"/>
      <c r="L817" s="1"/>
      <c r="M817" s="1"/>
      <c r="N817" s="1"/>
      <c r="O817" s="1"/>
      <c r="P817" s="1"/>
      <c r="Q817" t="s">
        <v>175</v>
      </c>
      <c r="S817" s="1"/>
    </row>
    <row r="818" spans="1:26" ht="12" customHeight="1" x14ac:dyDescent="0.25">
      <c r="A818" s="168"/>
      <c r="B818" s="168"/>
      <c r="C818" s="172"/>
      <c r="D818" s="172" t="s">
        <v>176</v>
      </c>
      <c r="E818" s="168"/>
      <c r="F818" s="168"/>
      <c r="G818" s="168"/>
      <c r="H818" s="168"/>
      <c r="I818" s="168"/>
      <c r="J818" s="168"/>
      <c r="K818" s="1"/>
      <c r="L818" s="1"/>
      <c r="M818" s="1"/>
      <c r="N818" s="1"/>
      <c r="O818" s="1"/>
      <c r="P818" s="1"/>
      <c r="S818" s="1"/>
    </row>
    <row r="819" spans="1:26" x14ac:dyDescent="0.25">
      <c r="A819" s="168"/>
      <c r="B819" s="168"/>
      <c r="C819" s="168"/>
      <c r="D819" s="172" t="s">
        <v>897</v>
      </c>
      <c r="E819" s="168"/>
      <c r="F819" s="169">
        <v>104.545</v>
      </c>
      <c r="G819" s="168"/>
      <c r="H819" s="168"/>
      <c r="I819" s="168"/>
      <c r="J819" s="168"/>
      <c r="K819" s="1"/>
      <c r="L819" s="1"/>
      <c r="M819" s="1"/>
      <c r="N819" s="1"/>
      <c r="O819" s="1"/>
      <c r="P819" s="1"/>
      <c r="S819" s="1"/>
    </row>
    <row r="820" spans="1:26" ht="24.95" customHeight="1" x14ac:dyDescent="0.25">
      <c r="A820" s="171">
        <v>186</v>
      </c>
      <c r="B820" s="168" t="s">
        <v>878</v>
      </c>
      <c r="C820" s="173" t="s">
        <v>898</v>
      </c>
      <c r="D820" s="172" t="s">
        <v>899</v>
      </c>
      <c r="E820" s="168" t="s">
        <v>195</v>
      </c>
      <c r="F820" s="169">
        <v>1.0173899224</v>
      </c>
      <c r="G820" s="170"/>
      <c r="H820" s="168"/>
      <c r="I820" s="170">
        <f>ROUND(F820*(G820+H820),2)</f>
        <v>0</v>
      </c>
      <c r="J820" s="168">
        <f>ROUND(F820*(N820),2)</f>
        <v>0</v>
      </c>
      <c r="K820" s="1">
        <f>ROUND(F820*(O820),2)</f>
        <v>0</v>
      </c>
      <c r="L820" s="1"/>
      <c r="M820" s="1">
        <f>ROUND(F820*(G820+H820),2)</f>
        <v>0</v>
      </c>
      <c r="N820" s="1">
        <v>0</v>
      </c>
      <c r="O820" s="1"/>
      <c r="P820" s="167">
        <f>ROUND(F820*(R820),3)</f>
        <v>0</v>
      </c>
      <c r="Q820" s="175"/>
      <c r="R820" s="175">
        <v>0</v>
      </c>
      <c r="S820" s="167">
        <f>ROUND(F820*(X820),3)</f>
        <v>0</v>
      </c>
      <c r="X820">
        <v>0</v>
      </c>
      <c r="Z820">
        <v>0</v>
      </c>
    </row>
    <row r="821" spans="1:26" x14ac:dyDescent="0.25">
      <c r="A821" s="156"/>
      <c r="B821" s="156"/>
      <c r="C821" s="156"/>
      <c r="D821" s="174" t="s">
        <v>86</v>
      </c>
      <c r="E821" s="156"/>
      <c r="F821" s="156"/>
      <c r="G821" s="159">
        <f>ROUND((SUM(L774:L820))/1,2)</f>
        <v>0</v>
      </c>
      <c r="H821" s="159">
        <f>ROUND((SUM(M774:M820))/1,2)</f>
        <v>0</v>
      </c>
      <c r="I821" s="159">
        <f>ROUND((SUM(I774:I820))/1,2)</f>
        <v>0</v>
      </c>
      <c r="J821" s="156"/>
      <c r="K821" s="156"/>
      <c r="L821" s="156">
        <f>ROUND((SUM(L774:L820))/1,2)</f>
        <v>0</v>
      </c>
      <c r="M821" s="156">
        <f>ROUND((SUM(M774:M820))/1,2)</f>
        <v>0</v>
      </c>
      <c r="N821" s="156"/>
      <c r="O821" s="156"/>
      <c r="P821" s="176">
        <f>ROUND((SUM(P774:P820))/1,2)</f>
        <v>1.02</v>
      </c>
      <c r="Q821" s="153"/>
      <c r="R821" s="153"/>
      <c r="S821" s="176">
        <f>ROUND((SUM(S774:S820))/1,2)</f>
        <v>0</v>
      </c>
      <c r="T821" s="153"/>
      <c r="U821" s="153"/>
      <c r="V821" s="153"/>
      <c r="W821" s="153"/>
      <c r="X821" s="153"/>
      <c r="Y821" s="153"/>
      <c r="Z821" s="153"/>
    </row>
    <row r="822" spans="1:26" x14ac:dyDescent="0.25">
      <c r="A822" s="1"/>
      <c r="B822" s="1"/>
      <c r="C822" s="1"/>
      <c r="D822" s="199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S822" s="1"/>
    </row>
    <row r="823" spans="1:26" x14ac:dyDescent="0.25">
      <c r="A823" s="156"/>
      <c r="B823" s="156"/>
      <c r="C823" s="156"/>
      <c r="D823" s="174" t="s">
        <v>87</v>
      </c>
      <c r="E823" s="156"/>
      <c r="F823" s="156"/>
      <c r="G823" s="156"/>
      <c r="H823" s="156"/>
      <c r="I823" s="156"/>
      <c r="J823" s="156"/>
      <c r="K823" s="156"/>
      <c r="L823" s="156"/>
      <c r="M823" s="156"/>
      <c r="N823" s="156"/>
      <c r="O823" s="156"/>
      <c r="P823" s="156"/>
      <c r="Q823" s="153"/>
      <c r="R823" s="153"/>
      <c r="S823" s="156"/>
      <c r="T823" s="153"/>
      <c r="U823" s="153"/>
      <c r="V823" s="153"/>
      <c r="W823" s="153"/>
      <c r="X823" s="153"/>
      <c r="Y823" s="153"/>
      <c r="Z823" s="153"/>
    </row>
    <row r="824" spans="1:26" ht="24.95" customHeight="1" x14ac:dyDescent="0.25">
      <c r="A824" s="171">
        <v>187</v>
      </c>
      <c r="B824" s="168" t="s">
        <v>900</v>
      </c>
      <c r="C824" s="173" t="s">
        <v>901</v>
      </c>
      <c r="D824" s="172" t="s">
        <v>902</v>
      </c>
      <c r="E824" s="168" t="s">
        <v>164</v>
      </c>
      <c r="F824" s="169">
        <v>50.972000000000001</v>
      </c>
      <c r="G824" s="170"/>
      <c r="H824" s="168"/>
      <c r="I824" s="170">
        <f>ROUND(F824*(G824+H824),2)</f>
        <v>0</v>
      </c>
      <c r="J824" s="168">
        <f>ROUND(F824*(N824),2)</f>
        <v>0</v>
      </c>
      <c r="K824" s="1">
        <f>ROUND(F824*(O824),2)</f>
        <v>0</v>
      </c>
      <c r="L824" s="1"/>
      <c r="M824" s="1">
        <f>ROUND(F824*(G824+H824),2)</f>
        <v>0</v>
      </c>
      <c r="N824" s="1">
        <v>0</v>
      </c>
      <c r="O824" s="1"/>
      <c r="P824" s="167">
        <f>ROUND(F824*(R824),3)</f>
        <v>0</v>
      </c>
      <c r="Q824" s="175"/>
      <c r="R824" s="175">
        <v>0</v>
      </c>
      <c r="S824" s="167">
        <f>ROUND(F824*(X824),3)</f>
        <v>0</v>
      </c>
      <c r="X824">
        <v>0</v>
      </c>
      <c r="Z824">
        <v>0</v>
      </c>
    </row>
    <row r="825" spans="1:26" ht="12" customHeight="1" x14ac:dyDescent="0.25">
      <c r="A825" s="168"/>
      <c r="B825" s="168"/>
      <c r="C825" s="172"/>
      <c r="D825" s="172" t="s">
        <v>706</v>
      </c>
      <c r="E825" s="168"/>
      <c r="F825" s="168"/>
      <c r="G825" s="168"/>
      <c r="H825" s="168"/>
      <c r="I825" s="168"/>
      <c r="J825" s="168"/>
      <c r="K825" s="1"/>
      <c r="L825" s="1"/>
      <c r="M825" s="1"/>
      <c r="N825" s="1"/>
      <c r="O825" s="1"/>
      <c r="P825" s="1"/>
      <c r="S825" s="1"/>
    </row>
    <row r="826" spans="1:26" x14ac:dyDescent="0.25">
      <c r="A826" s="168"/>
      <c r="B826" s="168"/>
      <c r="C826" s="168"/>
      <c r="D826" s="172" t="s">
        <v>903</v>
      </c>
      <c r="E826" s="168"/>
      <c r="F826" s="169">
        <v>8.9999999999999982</v>
      </c>
      <c r="G826" s="168"/>
      <c r="H826" s="168"/>
      <c r="I826" s="168"/>
      <c r="J826" s="168"/>
      <c r="K826" s="1"/>
      <c r="L826" s="1"/>
      <c r="M826" s="1"/>
      <c r="N826" s="1"/>
      <c r="O826" s="1"/>
      <c r="P826" s="1"/>
      <c r="S826" s="1"/>
    </row>
    <row r="827" spans="1:26" ht="12" customHeight="1" x14ac:dyDescent="0.25">
      <c r="A827" s="168"/>
      <c r="B827" s="168"/>
      <c r="C827" s="172"/>
      <c r="D827" s="172" t="s">
        <v>710</v>
      </c>
      <c r="E827" s="168"/>
      <c r="F827" s="168"/>
      <c r="G827" s="168"/>
      <c r="H827" s="168"/>
      <c r="I827" s="168"/>
      <c r="J827" s="168"/>
      <c r="K827" s="1"/>
      <c r="L827" s="1"/>
      <c r="M827" s="1"/>
      <c r="N827" s="1"/>
      <c r="O827" s="1"/>
      <c r="P827" s="1"/>
      <c r="S827" s="1"/>
    </row>
    <row r="828" spans="1:26" x14ac:dyDescent="0.25">
      <c r="A828" s="168"/>
      <c r="B828" s="168"/>
      <c r="C828" s="168"/>
      <c r="D828" s="172" t="s">
        <v>904</v>
      </c>
      <c r="E828" s="168"/>
      <c r="F828" s="169">
        <v>25.081000000000003</v>
      </c>
      <c r="G828" s="168"/>
      <c r="H828" s="168"/>
      <c r="I828" s="168"/>
      <c r="J828" s="168"/>
      <c r="K828" s="1"/>
      <c r="L828" s="1"/>
      <c r="M828" s="1"/>
      <c r="N828" s="1"/>
      <c r="O828" s="1"/>
      <c r="P828" s="1"/>
      <c r="S828" s="1"/>
    </row>
    <row r="829" spans="1:26" ht="12" customHeight="1" x14ac:dyDescent="0.25">
      <c r="A829" s="168"/>
      <c r="B829" s="168"/>
      <c r="C829" s="172"/>
      <c r="D829" s="172" t="s">
        <v>712</v>
      </c>
      <c r="E829" s="168"/>
      <c r="F829" s="168"/>
      <c r="G829" s="168"/>
      <c r="H829" s="168"/>
      <c r="I829" s="168"/>
      <c r="J829" s="168"/>
      <c r="K829" s="1"/>
      <c r="L829" s="1"/>
      <c r="M829" s="1"/>
      <c r="N829" s="1"/>
      <c r="O829" s="1"/>
      <c r="P829" s="1"/>
      <c r="S829" s="1"/>
    </row>
    <row r="830" spans="1:26" x14ac:dyDescent="0.25">
      <c r="A830" s="168"/>
      <c r="B830" s="168"/>
      <c r="C830" s="168"/>
      <c r="D830" s="172" t="s">
        <v>905</v>
      </c>
      <c r="E830" s="168"/>
      <c r="F830" s="169">
        <v>16.890999999999998</v>
      </c>
      <c r="G830" s="168"/>
      <c r="H830" s="168"/>
      <c r="I830" s="168"/>
      <c r="J830" s="168"/>
      <c r="K830" s="1"/>
      <c r="L830" s="1"/>
      <c r="M830" s="1"/>
      <c r="N830" s="1"/>
      <c r="O830" s="1"/>
      <c r="P830" s="1"/>
      <c r="S830" s="1"/>
    </row>
    <row r="831" spans="1:26" ht="24.95" customHeight="1" x14ac:dyDescent="0.25">
      <c r="A831" s="171">
        <v>188</v>
      </c>
      <c r="B831" s="168" t="s">
        <v>272</v>
      </c>
      <c r="C831" s="173" t="s">
        <v>906</v>
      </c>
      <c r="D831" s="172" t="s">
        <v>907</v>
      </c>
      <c r="E831" s="168" t="s">
        <v>164</v>
      </c>
      <c r="F831" s="169">
        <v>52.501160000000006</v>
      </c>
      <c r="G831" s="170"/>
      <c r="H831" s="168"/>
      <c r="I831" s="170">
        <f>ROUND(F831*(G831+H831),2)</f>
        <v>0</v>
      </c>
      <c r="J831" s="168">
        <f>ROUND(F831*(N831),2)</f>
        <v>0</v>
      </c>
      <c r="K831" s="1">
        <f>ROUND(F831*(O831),2)</f>
        <v>0</v>
      </c>
      <c r="L831" s="1"/>
      <c r="M831" s="1">
        <f>ROUND(F831*(G831+H831),2)</f>
        <v>0</v>
      </c>
      <c r="N831" s="1">
        <v>0</v>
      </c>
      <c r="O831" s="1"/>
      <c r="P831" s="167">
        <f>ROUND(F831*(R831),3)</f>
        <v>0.63</v>
      </c>
      <c r="Q831" s="175"/>
      <c r="R831" s="175">
        <v>1.2E-2</v>
      </c>
      <c r="S831" s="167">
        <f>ROUND(F831*(X831),3)</f>
        <v>0</v>
      </c>
      <c r="X831">
        <v>0</v>
      </c>
      <c r="Z831">
        <v>0</v>
      </c>
    </row>
    <row r="832" spans="1:26" ht="12" customHeight="1" x14ac:dyDescent="0.25">
      <c r="A832" s="168"/>
      <c r="B832" s="168"/>
      <c r="C832" s="172"/>
      <c r="D832" s="172" t="s">
        <v>319</v>
      </c>
      <c r="E832" s="168"/>
      <c r="F832" s="168"/>
      <c r="G832" s="168"/>
      <c r="H832" s="168"/>
      <c r="I832" s="168"/>
      <c r="J832" s="168"/>
      <c r="K832" s="1"/>
      <c r="L832" s="1"/>
      <c r="M832" s="1"/>
      <c r="N832" s="1"/>
      <c r="O832" s="1"/>
      <c r="P832" s="1"/>
      <c r="S832" s="1"/>
    </row>
    <row r="833" spans="1:26" x14ac:dyDescent="0.25">
      <c r="A833" s="168"/>
      <c r="B833" s="168"/>
      <c r="C833" s="168"/>
      <c r="D833" s="172" t="s">
        <v>908</v>
      </c>
      <c r="E833" s="168"/>
      <c r="F833" s="169">
        <v>52.501160000000006</v>
      </c>
      <c r="G833" s="168"/>
      <c r="H833" s="168"/>
      <c r="I833" s="168"/>
      <c r="J833" s="168"/>
      <c r="K833" s="1"/>
      <c r="L833" s="1"/>
      <c r="M833" s="1"/>
      <c r="N833" s="1"/>
      <c r="O833" s="1"/>
      <c r="P833" s="1"/>
      <c r="S833" s="1"/>
    </row>
    <row r="834" spans="1:26" ht="24.95" customHeight="1" x14ac:dyDescent="0.25">
      <c r="A834" s="171">
        <v>189</v>
      </c>
      <c r="B834" s="168" t="s">
        <v>866</v>
      </c>
      <c r="C834" s="173" t="s">
        <v>867</v>
      </c>
      <c r="D834" s="172" t="s">
        <v>909</v>
      </c>
      <c r="E834" s="168" t="s">
        <v>869</v>
      </c>
      <c r="F834" s="169">
        <v>331.31799999999998</v>
      </c>
      <c r="G834" s="170"/>
      <c r="H834" s="168"/>
      <c r="I834" s="170">
        <f>ROUND(F834*(G834+H834),2)</f>
        <v>0</v>
      </c>
      <c r="J834" s="168">
        <f>ROUND(F834*(N834),2)</f>
        <v>0</v>
      </c>
      <c r="K834" s="1">
        <f>ROUND(F834*(O834),2)</f>
        <v>0</v>
      </c>
      <c r="L834" s="1"/>
      <c r="M834" s="1">
        <f>ROUND(F834*(G834+H834),2)</f>
        <v>0</v>
      </c>
      <c r="N834" s="1">
        <v>0</v>
      </c>
      <c r="O834" s="1"/>
      <c r="P834" s="167">
        <f>ROUND(F834*(R834),3)</f>
        <v>0.33100000000000002</v>
      </c>
      <c r="Q834" s="175"/>
      <c r="R834" s="175">
        <v>1E-3</v>
      </c>
      <c r="S834" s="167">
        <f>ROUND(F834*(X834),3)</f>
        <v>0</v>
      </c>
      <c r="X834">
        <v>0</v>
      </c>
      <c r="Z834">
        <v>0</v>
      </c>
    </row>
    <row r="835" spans="1:26" ht="12" customHeight="1" x14ac:dyDescent="0.25">
      <c r="A835" s="168"/>
      <c r="B835" s="168"/>
      <c r="C835" s="172"/>
      <c r="D835" s="172" t="s">
        <v>870</v>
      </c>
      <c r="E835" s="168"/>
      <c r="F835" s="168"/>
      <c r="G835" s="168"/>
      <c r="H835" s="168"/>
      <c r="I835" s="168"/>
      <c r="J835" s="168"/>
      <c r="K835" s="1"/>
      <c r="L835" s="1"/>
      <c r="M835" s="1"/>
      <c r="N835" s="1"/>
      <c r="O835" s="1"/>
      <c r="P835" s="1"/>
      <c r="S835" s="1"/>
    </row>
    <row r="836" spans="1:26" x14ac:dyDescent="0.25">
      <c r="A836" s="168"/>
      <c r="B836" s="168"/>
      <c r="C836" s="168"/>
      <c r="D836" s="172" t="s">
        <v>910</v>
      </c>
      <c r="E836" s="168"/>
      <c r="F836" s="169">
        <v>331.31799999999998</v>
      </c>
      <c r="G836" s="168"/>
      <c r="H836" s="168"/>
      <c r="I836" s="168"/>
      <c r="J836" s="168"/>
      <c r="K836" s="1"/>
      <c r="L836" s="1"/>
      <c r="M836" s="1"/>
      <c r="N836" s="1"/>
      <c r="O836" s="1"/>
      <c r="P836" s="1"/>
      <c r="S836" s="1"/>
    </row>
    <row r="837" spans="1:26" ht="24.95" customHeight="1" x14ac:dyDescent="0.25">
      <c r="A837" s="171">
        <v>190</v>
      </c>
      <c r="B837" s="168" t="s">
        <v>866</v>
      </c>
      <c r="C837" s="173" t="s">
        <v>872</v>
      </c>
      <c r="D837" s="172" t="s">
        <v>873</v>
      </c>
      <c r="E837" s="168" t="s">
        <v>869</v>
      </c>
      <c r="F837" s="169">
        <v>12.743</v>
      </c>
      <c r="G837" s="170"/>
      <c r="H837" s="168"/>
      <c r="I837" s="170">
        <f>ROUND(F837*(G837+H837),2)</f>
        <v>0</v>
      </c>
      <c r="J837" s="168">
        <f>ROUND(F837*(N837),2)</f>
        <v>0</v>
      </c>
      <c r="K837" s="1">
        <f>ROUND(F837*(O837),2)</f>
        <v>0</v>
      </c>
      <c r="L837" s="1"/>
      <c r="M837" s="1">
        <f>ROUND(F837*(G837+H837),2)</f>
        <v>0</v>
      </c>
      <c r="N837" s="1">
        <v>0</v>
      </c>
      <c r="O837" s="1"/>
      <c r="P837" s="167">
        <f>ROUND(F837*(R837),3)</f>
        <v>1.2999999999999999E-2</v>
      </c>
      <c r="Q837" s="175"/>
      <c r="R837" s="175">
        <v>1E-3</v>
      </c>
      <c r="S837" s="167">
        <f>ROUND(F837*(X837),3)</f>
        <v>0</v>
      </c>
      <c r="X837">
        <v>0</v>
      </c>
      <c r="Z837">
        <v>0</v>
      </c>
    </row>
    <row r="838" spans="1:26" ht="12" customHeight="1" x14ac:dyDescent="0.25">
      <c r="A838" s="168"/>
      <c r="B838" s="168"/>
      <c r="C838" s="172"/>
      <c r="D838" s="172" t="s">
        <v>874</v>
      </c>
      <c r="E838" s="168"/>
      <c r="F838" s="168"/>
      <c r="G838" s="168"/>
      <c r="H838" s="168"/>
      <c r="I838" s="168"/>
      <c r="J838" s="168"/>
      <c r="K838" s="1"/>
      <c r="L838" s="1"/>
      <c r="M838" s="1"/>
      <c r="N838" s="1"/>
      <c r="O838" s="1"/>
      <c r="P838" s="1"/>
      <c r="S838" s="1"/>
    </row>
    <row r="839" spans="1:26" x14ac:dyDescent="0.25">
      <c r="A839" s="168"/>
      <c r="B839" s="168"/>
      <c r="C839" s="168"/>
      <c r="D839" s="172" t="s">
        <v>911</v>
      </c>
      <c r="E839" s="168"/>
      <c r="F839" s="169">
        <v>12.743</v>
      </c>
      <c r="G839" s="168"/>
      <c r="H839" s="168"/>
      <c r="I839" s="168"/>
      <c r="J839" s="168"/>
      <c r="K839" s="1"/>
      <c r="L839" s="1"/>
      <c r="M839" s="1"/>
      <c r="N839" s="1"/>
      <c r="O839" s="1"/>
      <c r="P839" s="1"/>
      <c r="S839" s="1"/>
    </row>
    <row r="840" spans="1:26" ht="24.95" customHeight="1" x14ac:dyDescent="0.25">
      <c r="A840" s="171">
        <v>191</v>
      </c>
      <c r="B840" s="168" t="s">
        <v>900</v>
      </c>
      <c r="C840" s="173" t="s">
        <v>912</v>
      </c>
      <c r="D840" s="172" t="s">
        <v>913</v>
      </c>
      <c r="E840" s="168" t="s">
        <v>195</v>
      </c>
      <c r="F840" s="169">
        <v>0.97407492000000007</v>
      </c>
      <c r="G840" s="170"/>
      <c r="H840" s="168"/>
      <c r="I840" s="170">
        <f>ROUND(F840*(G840+H840),2)</f>
        <v>0</v>
      </c>
      <c r="J840" s="168">
        <f>ROUND(F840*(N840),2)</f>
        <v>0</v>
      </c>
      <c r="K840" s="1">
        <f>ROUND(F840*(O840),2)</f>
        <v>0</v>
      </c>
      <c r="L840" s="1"/>
      <c r="M840" s="1">
        <f>ROUND(F840*(G840+H840),2)</f>
        <v>0</v>
      </c>
      <c r="N840" s="1">
        <v>0</v>
      </c>
      <c r="O840" s="1"/>
      <c r="P840" s="167">
        <f>ROUND(F840*(R840),3)</f>
        <v>0</v>
      </c>
      <c r="Q840" s="175"/>
      <c r="R840" s="175">
        <v>0</v>
      </c>
      <c r="S840" s="167">
        <f>ROUND(F840*(X840),3)</f>
        <v>0</v>
      </c>
      <c r="X840">
        <v>0</v>
      </c>
      <c r="Z840">
        <v>0</v>
      </c>
    </row>
    <row r="841" spans="1:26" x14ac:dyDescent="0.25">
      <c r="A841" s="156"/>
      <c r="B841" s="156"/>
      <c r="C841" s="156"/>
      <c r="D841" s="174" t="s">
        <v>87</v>
      </c>
      <c r="E841" s="156"/>
      <c r="F841" s="156"/>
      <c r="G841" s="159">
        <f>ROUND((SUM(L823:L840))/1,2)</f>
        <v>0</v>
      </c>
      <c r="H841" s="159">
        <f>ROUND((SUM(M823:M840))/1,2)</f>
        <v>0</v>
      </c>
      <c r="I841" s="159">
        <f>ROUND((SUM(I823:I840))/1,2)</f>
        <v>0</v>
      </c>
      <c r="J841" s="156"/>
      <c r="K841" s="156"/>
      <c r="L841" s="156">
        <f>ROUND((SUM(L823:L840))/1,2)</f>
        <v>0</v>
      </c>
      <c r="M841" s="156">
        <f>ROUND((SUM(M823:M840))/1,2)</f>
        <v>0</v>
      </c>
      <c r="N841" s="156"/>
      <c r="O841" s="156"/>
      <c r="P841" s="176">
        <f>ROUND((SUM(P823:P840))/1,2)</f>
        <v>0.97</v>
      </c>
      <c r="Q841" s="153"/>
      <c r="R841" s="153"/>
      <c r="S841" s="176">
        <f>ROUND((SUM(S823:S840))/1,2)</f>
        <v>0</v>
      </c>
      <c r="T841" s="153"/>
      <c r="U841" s="153"/>
      <c r="V841" s="153"/>
      <c r="W841" s="153"/>
      <c r="X841" s="153"/>
      <c r="Y841" s="153"/>
      <c r="Z841" s="153"/>
    </row>
    <row r="842" spans="1:26" x14ac:dyDescent="0.25">
      <c r="A842" s="1"/>
      <c r="B842" s="1"/>
      <c r="C842" s="1"/>
      <c r="D842" s="199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S842" s="1"/>
    </row>
    <row r="843" spans="1:26" x14ac:dyDescent="0.25">
      <c r="A843" s="156"/>
      <c r="B843" s="156"/>
      <c r="C843" s="156"/>
      <c r="D843" s="174" t="s">
        <v>88</v>
      </c>
      <c r="E843" s="156"/>
      <c r="F843" s="156"/>
      <c r="G843" s="156"/>
      <c r="H843" s="156"/>
      <c r="I843" s="156"/>
      <c r="J843" s="156"/>
      <c r="K843" s="156"/>
      <c r="L843" s="156"/>
      <c r="M843" s="156"/>
      <c r="N843" s="156"/>
      <c r="O843" s="156"/>
      <c r="P843" s="156"/>
      <c r="Q843" s="153"/>
      <c r="R843" s="153"/>
      <c r="S843" s="156"/>
      <c r="T843" s="153"/>
      <c r="U843" s="153"/>
      <c r="V843" s="153"/>
      <c r="W843" s="153"/>
      <c r="X843" s="153"/>
      <c r="Y843" s="153"/>
      <c r="Z843" s="153"/>
    </row>
    <row r="844" spans="1:26" ht="24.95" customHeight="1" x14ac:dyDescent="0.25">
      <c r="A844" s="171">
        <v>192</v>
      </c>
      <c r="B844" s="168" t="s">
        <v>914</v>
      </c>
      <c r="C844" s="173" t="s">
        <v>915</v>
      </c>
      <c r="D844" s="172" t="s">
        <v>916</v>
      </c>
      <c r="E844" s="168" t="s">
        <v>164</v>
      </c>
      <c r="F844" s="169">
        <v>43.305</v>
      </c>
      <c r="G844" s="170"/>
      <c r="H844" s="168"/>
      <c r="I844" s="170">
        <f>ROUND(F844*(G844+H844),2)</f>
        <v>0</v>
      </c>
      <c r="J844" s="168">
        <f>ROUND(F844*(N844),2)</f>
        <v>0</v>
      </c>
      <c r="K844" s="1">
        <f>ROUND(F844*(O844),2)</f>
        <v>0</v>
      </c>
      <c r="L844" s="1"/>
      <c r="M844" s="1">
        <f>ROUND(F844*(G844+H844),2)</f>
        <v>0</v>
      </c>
      <c r="N844" s="1">
        <v>0</v>
      </c>
      <c r="O844" s="1"/>
      <c r="P844" s="167">
        <f>ROUND(F844*(R844),3)</f>
        <v>1.155</v>
      </c>
      <c r="Q844" s="175"/>
      <c r="R844" s="175">
        <v>2.6680896400000001E-2</v>
      </c>
      <c r="S844" s="167">
        <f>ROUND(F844*(X844),3)</f>
        <v>0</v>
      </c>
      <c r="X844">
        <v>0</v>
      </c>
      <c r="Z844">
        <v>0</v>
      </c>
    </row>
    <row r="845" spans="1:26" ht="12" customHeight="1" x14ac:dyDescent="0.25">
      <c r="A845" s="168"/>
      <c r="B845" s="168"/>
      <c r="C845" s="172"/>
      <c r="D845" s="172" t="s">
        <v>469</v>
      </c>
      <c r="E845" s="168"/>
      <c r="F845" s="168"/>
      <c r="G845" s="168"/>
      <c r="H845" s="168"/>
      <c r="I845" s="168"/>
      <c r="J845" s="168"/>
      <c r="K845" s="1"/>
      <c r="L845" s="1"/>
      <c r="M845" s="1"/>
      <c r="N845" s="1"/>
      <c r="O845" s="1"/>
      <c r="P845" s="1"/>
      <c r="S845" s="1"/>
    </row>
    <row r="846" spans="1:26" x14ac:dyDescent="0.25">
      <c r="A846" s="168"/>
      <c r="B846" s="168"/>
      <c r="C846" s="168"/>
      <c r="D846" s="172" t="s">
        <v>917</v>
      </c>
      <c r="E846" s="168"/>
      <c r="F846" s="169">
        <v>6.5</v>
      </c>
      <c r="G846" s="168"/>
      <c r="H846" s="168"/>
      <c r="I846" s="168"/>
      <c r="J846" s="168"/>
      <c r="K846" s="1"/>
      <c r="L846" s="1"/>
      <c r="M846" s="1"/>
      <c r="N846" s="1"/>
      <c r="O846" s="1"/>
      <c r="P846" s="1"/>
      <c r="S846" s="1"/>
    </row>
    <row r="847" spans="1:26" x14ac:dyDescent="0.25">
      <c r="A847" s="168"/>
      <c r="B847" s="168"/>
      <c r="C847" s="172"/>
      <c r="D847" s="172" t="s">
        <v>918</v>
      </c>
      <c r="E847" s="168"/>
      <c r="F847" s="169">
        <v>-4.5</v>
      </c>
      <c r="G847" s="168"/>
      <c r="H847" s="168"/>
      <c r="I847" s="168"/>
      <c r="J847" s="168"/>
      <c r="K847" s="1"/>
      <c r="L847" s="1"/>
      <c r="M847" s="1"/>
      <c r="N847" s="1"/>
      <c r="O847" s="1"/>
      <c r="P847" s="1"/>
      <c r="S847" s="1"/>
    </row>
    <row r="848" spans="1:26" x14ac:dyDescent="0.25">
      <c r="A848" s="168"/>
      <c r="B848" s="168"/>
      <c r="C848" s="172"/>
      <c r="D848" s="172" t="s">
        <v>919</v>
      </c>
      <c r="E848" s="168"/>
      <c r="F848" s="169">
        <v>1.3</v>
      </c>
      <c r="G848" s="168"/>
      <c r="H848" s="168"/>
      <c r="I848" s="168"/>
      <c r="J848" s="168"/>
      <c r="K848" s="1"/>
      <c r="L848" s="1"/>
      <c r="M848" s="1"/>
      <c r="N848" s="1"/>
      <c r="O848" s="1"/>
      <c r="P848" s="1"/>
      <c r="S848" s="1"/>
    </row>
    <row r="849" spans="1:19" ht="12" customHeight="1" x14ac:dyDescent="0.25">
      <c r="A849" s="168"/>
      <c r="B849" s="168"/>
      <c r="C849" s="172"/>
      <c r="D849" s="172" t="s">
        <v>174</v>
      </c>
      <c r="E849" s="168"/>
      <c r="F849" s="169">
        <v>3.3</v>
      </c>
      <c r="G849" s="168"/>
      <c r="H849" s="168"/>
      <c r="I849" s="168"/>
      <c r="J849" s="168"/>
      <c r="K849" s="1"/>
      <c r="L849" s="1"/>
      <c r="M849" s="1"/>
      <c r="N849" s="1"/>
      <c r="O849" s="1"/>
      <c r="P849" s="1"/>
      <c r="Q849" t="s">
        <v>175</v>
      </c>
      <c r="S849" s="1"/>
    </row>
    <row r="850" spans="1:19" ht="12" customHeight="1" x14ac:dyDescent="0.25">
      <c r="A850" s="168"/>
      <c r="B850" s="168"/>
      <c r="C850" s="172"/>
      <c r="D850" s="172" t="s">
        <v>471</v>
      </c>
      <c r="E850" s="168"/>
      <c r="F850" s="168"/>
      <c r="G850" s="168"/>
      <c r="H850" s="168"/>
      <c r="I850" s="168"/>
      <c r="J850" s="168"/>
      <c r="K850" s="1"/>
      <c r="L850" s="1"/>
      <c r="M850" s="1"/>
      <c r="N850" s="1"/>
      <c r="O850" s="1"/>
      <c r="P850" s="1"/>
      <c r="S850" s="1"/>
    </row>
    <row r="851" spans="1:19" x14ac:dyDescent="0.25">
      <c r="A851" s="168"/>
      <c r="B851" s="168"/>
      <c r="C851" s="168"/>
      <c r="D851" s="172" t="s">
        <v>920</v>
      </c>
      <c r="E851" s="168"/>
      <c r="F851" s="169">
        <v>11.83</v>
      </c>
      <c r="G851" s="168"/>
      <c r="H851" s="168"/>
      <c r="I851" s="168"/>
      <c r="J851" s="168"/>
      <c r="K851" s="1"/>
      <c r="L851" s="1"/>
      <c r="M851" s="1"/>
      <c r="N851" s="1"/>
      <c r="O851" s="1"/>
      <c r="P851" s="1"/>
      <c r="S851" s="1"/>
    </row>
    <row r="852" spans="1:19" x14ac:dyDescent="0.25">
      <c r="A852" s="168"/>
      <c r="B852" s="168"/>
      <c r="C852" s="172"/>
      <c r="D852" s="172" t="s">
        <v>921</v>
      </c>
      <c r="E852" s="168"/>
      <c r="F852" s="169">
        <v>-3.15</v>
      </c>
      <c r="G852" s="168"/>
      <c r="H852" s="168"/>
      <c r="I852" s="168"/>
      <c r="J852" s="168"/>
      <c r="K852" s="1"/>
      <c r="L852" s="1"/>
      <c r="M852" s="1"/>
      <c r="N852" s="1"/>
      <c r="O852" s="1"/>
      <c r="P852" s="1"/>
      <c r="S852" s="1"/>
    </row>
    <row r="853" spans="1:19" x14ac:dyDescent="0.25">
      <c r="A853" s="168"/>
      <c r="B853" s="168"/>
      <c r="C853" s="172"/>
      <c r="D853" s="172" t="s">
        <v>922</v>
      </c>
      <c r="E853" s="168"/>
      <c r="F853" s="169">
        <v>1.1800000000000002</v>
      </c>
      <c r="G853" s="168"/>
      <c r="H853" s="168"/>
      <c r="I853" s="168"/>
      <c r="J853" s="168"/>
      <c r="K853" s="1"/>
      <c r="L853" s="1"/>
      <c r="M853" s="1"/>
      <c r="N853" s="1"/>
      <c r="O853" s="1"/>
      <c r="P853" s="1"/>
      <c r="S853" s="1"/>
    </row>
    <row r="854" spans="1:19" ht="12" customHeight="1" x14ac:dyDescent="0.25">
      <c r="A854" s="168"/>
      <c r="B854" s="168"/>
      <c r="C854" s="172"/>
      <c r="D854" s="172" t="s">
        <v>174</v>
      </c>
      <c r="E854" s="168"/>
      <c r="F854" s="169">
        <v>9.86</v>
      </c>
      <c r="G854" s="168"/>
      <c r="H854" s="168"/>
      <c r="I854" s="168"/>
      <c r="J854" s="168"/>
      <c r="K854" s="1"/>
      <c r="L854" s="1"/>
      <c r="M854" s="1"/>
      <c r="N854" s="1"/>
      <c r="O854" s="1"/>
      <c r="P854" s="1"/>
      <c r="Q854" t="s">
        <v>175</v>
      </c>
      <c r="S854" s="1"/>
    </row>
    <row r="855" spans="1:19" ht="12" customHeight="1" x14ac:dyDescent="0.25">
      <c r="A855" s="168"/>
      <c r="B855" s="168"/>
      <c r="C855" s="172"/>
      <c r="D855" s="172" t="s">
        <v>476</v>
      </c>
      <c r="E855" s="168"/>
      <c r="F855" s="168"/>
      <c r="G855" s="168"/>
      <c r="H855" s="168"/>
      <c r="I855" s="168"/>
      <c r="J855" s="168"/>
      <c r="K855" s="1"/>
      <c r="L855" s="1"/>
      <c r="M855" s="1"/>
      <c r="N855" s="1"/>
      <c r="O855" s="1"/>
      <c r="P855" s="1"/>
      <c r="S855" s="1"/>
    </row>
    <row r="856" spans="1:19" x14ac:dyDescent="0.25">
      <c r="A856" s="168"/>
      <c r="B856" s="168"/>
      <c r="C856" s="168"/>
      <c r="D856" s="172" t="s">
        <v>923</v>
      </c>
      <c r="E856" s="168"/>
      <c r="F856" s="169">
        <v>12.740000000000002</v>
      </c>
      <c r="G856" s="168"/>
      <c r="H856" s="168"/>
      <c r="I856" s="168"/>
      <c r="J856" s="168"/>
      <c r="K856" s="1"/>
      <c r="L856" s="1"/>
      <c r="M856" s="1"/>
      <c r="N856" s="1"/>
      <c r="O856" s="1"/>
      <c r="P856" s="1"/>
      <c r="S856" s="1"/>
    </row>
    <row r="857" spans="1:19" x14ac:dyDescent="0.25">
      <c r="A857" s="168"/>
      <c r="B857" s="168"/>
      <c r="C857" s="172"/>
      <c r="D857" s="172" t="s">
        <v>924</v>
      </c>
      <c r="E857" s="168"/>
      <c r="F857" s="169">
        <v>-2.25</v>
      </c>
      <c r="G857" s="168"/>
      <c r="H857" s="168"/>
      <c r="I857" s="168"/>
      <c r="J857" s="168"/>
      <c r="K857" s="1"/>
      <c r="L857" s="1"/>
      <c r="M857" s="1"/>
      <c r="N857" s="1"/>
      <c r="O857" s="1"/>
      <c r="P857" s="1"/>
      <c r="S857" s="1"/>
    </row>
    <row r="858" spans="1:19" x14ac:dyDescent="0.25">
      <c r="A858" s="168"/>
      <c r="B858" s="168"/>
      <c r="C858" s="172"/>
      <c r="D858" s="172" t="s">
        <v>925</v>
      </c>
      <c r="E858" s="168"/>
      <c r="F858" s="169">
        <v>-1.3499999999999999</v>
      </c>
      <c r="G858" s="168"/>
      <c r="H858" s="168"/>
      <c r="I858" s="168"/>
      <c r="J858" s="168"/>
      <c r="K858" s="1"/>
      <c r="L858" s="1"/>
      <c r="M858" s="1"/>
      <c r="N858" s="1"/>
      <c r="O858" s="1"/>
      <c r="P858" s="1"/>
      <c r="S858" s="1"/>
    </row>
    <row r="859" spans="1:19" x14ac:dyDescent="0.25">
      <c r="A859" s="168"/>
      <c r="B859" s="168"/>
      <c r="C859" s="172"/>
      <c r="D859" s="172" t="s">
        <v>926</v>
      </c>
      <c r="E859" s="168"/>
      <c r="F859" s="169">
        <v>1.55</v>
      </c>
      <c r="G859" s="168"/>
      <c r="H859" s="168"/>
      <c r="I859" s="168"/>
      <c r="J859" s="168"/>
      <c r="K859" s="1"/>
      <c r="L859" s="1"/>
      <c r="M859" s="1"/>
      <c r="N859" s="1"/>
      <c r="O859" s="1"/>
      <c r="P859" s="1"/>
      <c r="S859" s="1"/>
    </row>
    <row r="860" spans="1:19" x14ac:dyDescent="0.25">
      <c r="A860" s="168"/>
      <c r="B860" s="168"/>
      <c r="C860" s="172"/>
      <c r="D860" s="172" t="s">
        <v>927</v>
      </c>
      <c r="E860" s="168"/>
      <c r="F860" s="169">
        <v>1.02</v>
      </c>
      <c r="G860" s="168"/>
      <c r="H860" s="168"/>
      <c r="I860" s="168"/>
      <c r="J860" s="168"/>
      <c r="K860" s="1"/>
      <c r="L860" s="1"/>
      <c r="M860" s="1"/>
      <c r="N860" s="1"/>
      <c r="O860" s="1"/>
      <c r="P860" s="1"/>
      <c r="S860" s="1"/>
    </row>
    <row r="861" spans="1:19" ht="12" customHeight="1" x14ac:dyDescent="0.25">
      <c r="A861" s="168"/>
      <c r="B861" s="168"/>
      <c r="C861" s="172"/>
      <c r="D861" s="172" t="s">
        <v>174</v>
      </c>
      <c r="E861" s="168"/>
      <c r="F861" s="169">
        <v>11.710000000000003</v>
      </c>
      <c r="G861" s="168"/>
      <c r="H861" s="168"/>
      <c r="I861" s="168"/>
      <c r="J861" s="168"/>
      <c r="K861" s="1"/>
      <c r="L861" s="1"/>
      <c r="M861" s="1"/>
      <c r="N861" s="1"/>
      <c r="O861" s="1"/>
      <c r="P861" s="1"/>
      <c r="Q861" t="s">
        <v>175</v>
      </c>
      <c r="S861" s="1"/>
    </row>
    <row r="862" spans="1:19" ht="12" customHeight="1" x14ac:dyDescent="0.25">
      <c r="A862" s="168"/>
      <c r="B862" s="168"/>
      <c r="C862" s="172"/>
      <c r="D862" s="172" t="s">
        <v>928</v>
      </c>
      <c r="E862" s="168"/>
      <c r="F862" s="168"/>
      <c r="G862" s="168"/>
      <c r="H862" s="168"/>
      <c r="I862" s="168"/>
      <c r="J862" s="168"/>
      <c r="K862" s="1"/>
      <c r="L862" s="1"/>
      <c r="M862" s="1"/>
      <c r="N862" s="1"/>
      <c r="O862" s="1"/>
      <c r="P862" s="1"/>
      <c r="S862" s="1"/>
    </row>
    <row r="863" spans="1:19" x14ac:dyDescent="0.25">
      <c r="A863" s="168"/>
      <c r="B863" s="168"/>
      <c r="C863" s="168"/>
      <c r="D863" s="172" t="s">
        <v>929</v>
      </c>
      <c r="E863" s="168"/>
      <c r="F863" s="169">
        <v>13.755000000000001</v>
      </c>
      <c r="G863" s="168"/>
      <c r="H863" s="168"/>
      <c r="I863" s="168"/>
      <c r="J863" s="168"/>
      <c r="K863" s="1"/>
      <c r="L863" s="1"/>
      <c r="M863" s="1"/>
      <c r="N863" s="1"/>
      <c r="O863" s="1"/>
      <c r="P863" s="1"/>
      <c r="S863" s="1"/>
    </row>
    <row r="864" spans="1:19" ht="12" customHeight="1" x14ac:dyDescent="0.25">
      <c r="A864" s="168"/>
      <c r="B864" s="168"/>
      <c r="C864" s="172"/>
      <c r="D864" s="172" t="s">
        <v>174</v>
      </c>
      <c r="E864" s="168"/>
      <c r="F864" s="169">
        <v>13.755000000000001</v>
      </c>
      <c r="G864" s="168"/>
      <c r="H864" s="168"/>
      <c r="I864" s="168"/>
      <c r="J864" s="168"/>
      <c r="K864" s="1"/>
      <c r="L864" s="1"/>
      <c r="M864" s="1"/>
      <c r="N864" s="1"/>
      <c r="O864" s="1"/>
      <c r="P864" s="1"/>
      <c r="Q864" t="s">
        <v>175</v>
      </c>
      <c r="S864" s="1"/>
    </row>
    <row r="865" spans="1:26" ht="12" customHeight="1" x14ac:dyDescent="0.25">
      <c r="A865" s="168"/>
      <c r="B865" s="168"/>
      <c r="C865" s="172"/>
      <c r="D865" s="172" t="s">
        <v>930</v>
      </c>
      <c r="E865" s="168"/>
      <c r="F865" s="168"/>
      <c r="G865" s="168"/>
      <c r="H865" s="168"/>
      <c r="I865" s="168"/>
      <c r="J865" s="168"/>
      <c r="K865" s="1"/>
      <c r="L865" s="1"/>
      <c r="M865" s="1"/>
      <c r="N865" s="1"/>
      <c r="O865" s="1"/>
      <c r="P865" s="1"/>
      <c r="S865" s="1"/>
    </row>
    <row r="866" spans="1:26" x14ac:dyDescent="0.25">
      <c r="A866" s="168"/>
      <c r="B866" s="168"/>
      <c r="C866" s="168"/>
      <c r="D866" s="172" t="s">
        <v>460</v>
      </c>
      <c r="E866" s="168"/>
      <c r="F866" s="169">
        <v>4.6800000000000006</v>
      </c>
      <c r="G866" s="168"/>
      <c r="H866" s="168"/>
      <c r="I866" s="168"/>
      <c r="J866" s="168"/>
      <c r="K866" s="1"/>
      <c r="L866" s="1"/>
      <c r="M866" s="1"/>
      <c r="N866" s="1"/>
      <c r="O866" s="1"/>
      <c r="P866" s="1"/>
      <c r="S866" s="1"/>
    </row>
    <row r="867" spans="1:26" ht="12" customHeight="1" x14ac:dyDescent="0.25">
      <c r="A867" s="168"/>
      <c r="B867" s="168"/>
      <c r="C867" s="172"/>
      <c r="D867" s="172" t="s">
        <v>174</v>
      </c>
      <c r="E867" s="168"/>
      <c r="F867" s="169">
        <v>4.6800000000000006</v>
      </c>
      <c r="G867" s="168"/>
      <c r="H867" s="168"/>
      <c r="I867" s="168"/>
      <c r="J867" s="168"/>
      <c r="K867" s="1"/>
      <c r="L867" s="1"/>
      <c r="M867" s="1"/>
      <c r="N867" s="1"/>
      <c r="O867" s="1"/>
      <c r="P867" s="1"/>
      <c r="Q867" t="s">
        <v>175</v>
      </c>
      <c r="S867" s="1"/>
    </row>
    <row r="868" spans="1:26" ht="24.95" customHeight="1" x14ac:dyDescent="0.25">
      <c r="A868" s="171">
        <v>193</v>
      </c>
      <c r="B868" s="168" t="s">
        <v>672</v>
      </c>
      <c r="C868" s="173" t="s">
        <v>931</v>
      </c>
      <c r="D868" s="172" t="s">
        <v>932</v>
      </c>
      <c r="E868" s="168" t="s">
        <v>164</v>
      </c>
      <c r="F868" s="169">
        <v>45.47025</v>
      </c>
      <c r="G868" s="170"/>
      <c r="H868" s="168"/>
      <c r="I868" s="170">
        <f>ROUND(F868*(G868+H868),2)</f>
        <v>0</v>
      </c>
      <c r="J868" s="168">
        <f>ROUND(F868*(N868),2)</f>
        <v>0</v>
      </c>
      <c r="K868" s="1">
        <f>ROUND(F868*(O868),2)</f>
        <v>0</v>
      </c>
      <c r="L868" s="1"/>
      <c r="M868" s="1">
        <f>ROUND(F868*(G868+H868),2)</f>
        <v>0</v>
      </c>
      <c r="N868" s="1">
        <v>0</v>
      </c>
      <c r="O868" s="1"/>
      <c r="P868" s="167">
        <f>ROUND(F868*(R868),3)</f>
        <v>4.0919999999999996</v>
      </c>
      <c r="Q868" s="175"/>
      <c r="R868" s="175">
        <v>0.09</v>
      </c>
      <c r="S868" s="167">
        <f>ROUND(F868*(X868),3)</f>
        <v>0</v>
      </c>
      <c r="X868">
        <v>0</v>
      </c>
      <c r="Z868">
        <v>0</v>
      </c>
    </row>
    <row r="869" spans="1:26" ht="12" customHeight="1" x14ac:dyDescent="0.25">
      <c r="A869" s="168"/>
      <c r="B869" s="168"/>
      <c r="C869" s="172"/>
      <c r="D869" s="172" t="s">
        <v>933</v>
      </c>
      <c r="E869" s="168"/>
      <c r="F869" s="168"/>
      <c r="G869" s="168"/>
      <c r="H869" s="168"/>
      <c r="I869" s="168"/>
      <c r="J869" s="168"/>
      <c r="K869" s="1"/>
      <c r="L869" s="1"/>
      <c r="M869" s="1"/>
      <c r="N869" s="1"/>
      <c r="O869" s="1"/>
      <c r="P869" s="1"/>
      <c r="S869" s="1"/>
    </row>
    <row r="870" spans="1:26" x14ac:dyDescent="0.25">
      <c r="A870" s="168"/>
      <c r="B870" s="168"/>
      <c r="C870" s="168"/>
      <c r="D870" s="172" t="s">
        <v>934</v>
      </c>
      <c r="E870" s="168"/>
      <c r="F870" s="169">
        <v>45.47025</v>
      </c>
      <c r="G870" s="168"/>
      <c r="H870" s="168"/>
      <c r="I870" s="168"/>
      <c r="J870" s="168"/>
      <c r="K870" s="1"/>
      <c r="L870" s="1"/>
      <c r="M870" s="1"/>
      <c r="N870" s="1"/>
      <c r="O870" s="1"/>
      <c r="P870" s="1"/>
      <c r="S870" s="1"/>
    </row>
    <row r="871" spans="1:26" ht="24.95" customHeight="1" x14ac:dyDescent="0.25">
      <c r="A871" s="171">
        <v>194</v>
      </c>
      <c r="B871" s="168" t="s">
        <v>866</v>
      </c>
      <c r="C871" s="173" t="s">
        <v>867</v>
      </c>
      <c r="D871" s="172" t="s">
        <v>935</v>
      </c>
      <c r="E871" s="168" t="s">
        <v>869</v>
      </c>
      <c r="F871" s="169">
        <v>303.13499999999999</v>
      </c>
      <c r="G871" s="170"/>
      <c r="H871" s="168"/>
      <c r="I871" s="170">
        <f>ROUND(F871*(G871+H871),2)</f>
        <v>0</v>
      </c>
      <c r="J871" s="168">
        <f>ROUND(F871*(N871),2)</f>
        <v>0</v>
      </c>
      <c r="K871" s="1">
        <f>ROUND(F871*(O871),2)</f>
        <v>0</v>
      </c>
      <c r="L871" s="1"/>
      <c r="M871" s="1">
        <f>ROUND(F871*(G871+H871),2)</f>
        <v>0</v>
      </c>
      <c r="N871" s="1">
        <v>0</v>
      </c>
      <c r="O871" s="1"/>
      <c r="P871" s="167">
        <f>ROUND(F871*(R871),3)</f>
        <v>0.30299999999999999</v>
      </c>
      <c r="Q871" s="175"/>
      <c r="R871" s="175">
        <v>1E-3</v>
      </c>
      <c r="S871" s="167">
        <f>ROUND(F871*(X871),3)</f>
        <v>0</v>
      </c>
      <c r="X871">
        <v>0</v>
      </c>
      <c r="Z871">
        <v>0</v>
      </c>
    </row>
    <row r="872" spans="1:26" ht="12" customHeight="1" x14ac:dyDescent="0.25">
      <c r="A872" s="168"/>
      <c r="B872" s="168"/>
      <c r="C872" s="172"/>
      <c r="D872" s="172" t="s">
        <v>936</v>
      </c>
      <c r="E872" s="168"/>
      <c r="F872" s="168"/>
      <c r="G872" s="168"/>
      <c r="H872" s="168"/>
      <c r="I872" s="168"/>
      <c r="J872" s="168"/>
      <c r="K872" s="1"/>
      <c r="L872" s="1"/>
      <c r="M872" s="1"/>
      <c r="N872" s="1"/>
      <c r="O872" s="1"/>
      <c r="P872" s="1"/>
      <c r="S872" s="1"/>
    </row>
    <row r="873" spans="1:26" x14ac:dyDescent="0.25">
      <c r="A873" s="168"/>
      <c r="B873" s="168"/>
      <c r="C873" s="168"/>
      <c r="D873" s="172" t="s">
        <v>937</v>
      </c>
      <c r="E873" s="168"/>
      <c r="F873" s="169">
        <v>303.13499999999999</v>
      </c>
      <c r="G873" s="168"/>
      <c r="H873" s="168"/>
      <c r="I873" s="168"/>
      <c r="J873" s="168"/>
      <c r="K873" s="1"/>
      <c r="L873" s="1"/>
      <c r="M873" s="1"/>
      <c r="N873" s="1"/>
      <c r="O873" s="1"/>
      <c r="P873" s="1"/>
      <c r="S873" s="1"/>
    </row>
    <row r="874" spans="1:26" ht="24.95" customHeight="1" x14ac:dyDescent="0.25">
      <c r="A874" s="171">
        <v>195</v>
      </c>
      <c r="B874" s="168" t="s">
        <v>914</v>
      </c>
      <c r="C874" s="173" t="s">
        <v>938</v>
      </c>
      <c r="D874" s="172" t="s">
        <v>939</v>
      </c>
      <c r="E874" s="168" t="s">
        <v>195</v>
      </c>
      <c r="F874" s="169">
        <v>5.5508737186020003</v>
      </c>
      <c r="G874" s="170"/>
      <c r="H874" s="168"/>
      <c r="I874" s="170">
        <f>ROUND(F874*(G874+H874),2)</f>
        <v>0</v>
      </c>
      <c r="J874" s="168">
        <f>ROUND(F874*(N874),2)</f>
        <v>0</v>
      </c>
      <c r="K874" s="1">
        <f>ROUND(F874*(O874),2)</f>
        <v>0</v>
      </c>
      <c r="L874" s="1"/>
      <c r="M874" s="1">
        <f>ROUND(F874*(G874+H874),2)</f>
        <v>0</v>
      </c>
      <c r="N874" s="1">
        <v>0</v>
      </c>
      <c r="O874" s="1"/>
      <c r="P874" s="167">
        <f>ROUND(F874*(R874),3)</f>
        <v>0</v>
      </c>
      <c r="Q874" s="175"/>
      <c r="R874" s="175">
        <v>0</v>
      </c>
      <c r="S874" s="167">
        <f>ROUND(F874*(X874),3)</f>
        <v>0</v>
      </c>
      <c r="X874">
        <v>0</v>
      </c>
      <c r="Z874">
        <v>0</v>
      </c>
    </row>
    <row r="875" spans="1:26" x14ac:dyDescent="0.25">
      <c r="A875" s="156"/>
      <c r="B875" s="156"/>
      <c r="C875" s="156"/>
      <c r="D875" s="174" t="s">
        <v>88</v>
      </c>
      <c r="E875" s="156"/>
      <c r="F875" s="156"/>
      <c r="G875" s="159">
        <f>ROUND((SUM(L843:L874))/1,2)</f>
        <v>0</v>
      </c>
      <c r="H875" s="159">
        <f>ROUND((SUM(M843:M874))/1,2)</f>
        <v>0</v>
      </c>
      <c r="I875" s="159">
        <f>ROUND((SUM(I843:I874))/1,2)</f>
        <v>0</v>
      </c>
      <c r="J875" s="156"/>
      <c r="K875" s="156"/>
      <c r="L875" s="156">
        <f>ROUND((SUM(L843:L874))/1,2)</f>
        <v>0</v>
      </c>
      <c r="M875" s="156">
        <f>ROUND((SUM(M843:M874))/1,2)</f>
        <v>0</v>
      </c>
      <c r="N875" s="156"/>
      <c r="O875" s="156"/>
      <c r="P875" s="176">
        <f>ROUND((SUM(P843:P874))/1,2)</f>
        <v>5.55</v>
      </c>
      <c r="Q875" s="153"/>
      <c r="R875" s="153"/>
      <c r="S875" s="176">
        <f>ROUND((SUM(S843:S874))/1,2)</f>
        <v>0</v>
      </c>
      <c r="T875" s="153"/>
      <c r="U875" s="153"/>
      <c r="V875" s="153"/>
      <c r="W875" s="153"/>
      <c r="X875" s="153"/>
      <c r="Y875" s="153"/>
      <c r="Z875" s="153"/>
    </row>
    <row r="876" spans="1:26" x14ac:dyDescent="0.25">
      <c r="A876" s="1"/>
      <c r="B876" s="1"/>
      <c r="C876" s="1"/>
      <c r="D876" s="199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S876" s="1"/>
    </row>
    <row r="877" spans="1:26" x14ac:dyDescent="0.25">
      <c r="A877" s="156"/>
      <c r="B877" s="156"/>
      <c r="C877" s="156"/>
      <c r="D877" s="174" t="s">
        <v>89</v>
      </c>
      <c r="E877" s="156"/>
      <c r="F877" s="156"/>
      <c r="G877" s="156"/>
      <c r="H877" s="156"/>
      <c r="I877" s="156"/>
      <c r="J877" s="156"/>
      <c r="K877" s="156"/>
      <c r="L877" s="156"/>
      <c r="M877" s="156"/>
      <c r="N877" s="156"/>
      <c r="O877" s="156"/>
      <c r="P877" s="156"/>
      <c r="Q877" s="153"/>
      <c r="R877" s="153"/>
      <c r="S877" s="156"/>
      <c r="T877" s="153"/>
      <c r="U877" s="153"/>
      <c r="V877" s="153"/>
      <c r="W877" s="153"/>
      <c r="X877" s="153"/>
      <c r="Y877" s="153"/>
      <c r="Z877" s="153"/>
    </row>
    <row r="878" spans="1:26" ht="24.95" customHeight="1" x14ac:dyDescent="0.25">
      <c r="A878" s="171">
        <v>196</v>
      </c>
      <c r="B878" s="168" t="s">
        <v>940</v>
      </c>
      <c r="C878" s="173" t="s">
        <v>941</v>
      </c>
      <c r="D878" s="172" t="s">
        <v>942</v>
      </c>
      <c r="E878" s="168" t="s">
        <v>164</v>
      </c>
      <c r="F878" s="169">
        <v>30.810000000000002</v>
      </c>
      <c r="G878" s="170"/>
      <c r="H878" s="168"/>
      <c r="I878" s="170">
        <f>ROUND(F878*(G878+H878),2)</f>
        <v>0</v>
      </c>
      <c r="J878" s="168">
        <f>ROUND(F878*(N878),2)</f>
        <v>0</v>
      </c>
      <c r="K878" s="1">
        <f>ROUND(F878*(O878),2)</f>
        <v>0</v>
      </c>
      <c r="L878" s="1"/>
      <c r="M878" s="1">
        <f>ROUND(F878*(G878+H878),2)</f>
        <v>0</v>
      </c>
      <c r="N878" s="1">
        <v>0</v>
      </c>
      <c r="O878" s="1"/>
      <c r="P878" s="167">
        <f>ROUND(F878*(R878),3)</f>
        <v>4.4999999999999998E-2</v>
      </c>
      <c r="Q878" s="175"/>
      <c r="R878" s="175">
        <v>1.4631760000000001E-3</v>
      </c>
      <c r="S878" s="167">
        <f>ROUND(F878*(X878),3)</f>
        <v>0</v>
      </c>
      <c r="X878">
        <v>0</v>
      </c>
      <c r="Z878">
        <v>0</v>
      </c>
    </row>
    <row r="879" spans="1:26" ht="12" customHeight="1" x14ac:dyDescent="0.25">
      <c r="A879" s="168"/>
      <c r="B879" s="168"/>
      <c r="C879" s="172"/>
      <c r="D879" s="172" t="s">
        <v>708</v>
      </c>
      <c r="E879" s="168"/>
      <c r="F879" s="168"/>
      <c r="G879" s="168"/>
      <c r="H879" s="168"/>
      <c r="I879" s="168"/>
      <c r="J879" s="168"/>
      <c r="K879" s="1"/>
      <c r="L879" s="1"/>
      <c r="M879" s="1"/>
      <c r="N879" s="1"/>
      <c r="O879" s="1"/>
      <c r="P879" s="1"/>
      <c r="S879" s="1"/>
    </row>
    <row r="880" spans="1:26" x14ac:dyDescent="0.25">
      <c r="A880" s="168"/>
      <c r="B880" s="168"/>
      <c r="C880" s="168"/>
      <c r="D880" s="172" t="s">
        <v>943</v>
      </c>
      <c r="E880" s="168"/>
      <c r="F880" s="169">
        <v>30.810000000000002</v>
      </c>
      <c r="G880" s="168"/>
      <c r="H880" s="168"/>
      <c r="I880" s="168"/>
      <c r="J880" s="168"/>
      <c r="K880" s="1"/>
      <c r="L880" s="1"/>
      <c r="M880" s="1"/>
      <c r="N880" s="1"/>
      <c r="O880" s="1"/>
      <c r="P880" s="1"/>
      <c r="S880" s="1"/>
    </row>
    <row r="881" spans="1:26" ht="24.95" customHeight="1" x14ac:dyDescent="0.25">
      <c r="A881" s="171">
        <v>197</v>
      </c>
      <c r="B881" s="168" t="s">
        <v>940</v>
      </c>
      <c r="C881" s="173" t="s">
        <v>944</v>
      </c>
      <c r="D881" s="172" t="s">
        <v>945</v>
      </c>
      <c r="E881" s="168" t="s">
        <v>164</v>
      </c>
      <c r="F881" s="169">
        <v>560.56029999999998</v>
      </c>
      <c r="G881" s="170"/>
      <c r="H881" s="168"/>
      <c r="I881" s="170">
        <f>ROUND(F881*(G881+H881),2)</f>
        <v>0</v>
      </c>
      <c r="J881" s="168">
        <f>ROUND(F881*(N881),2)</f>
        <v>0</v>
      </c>
      <c r="K881" s="1">
        <f>ROUND(F881*(O881),2)</f>
        <v>0</v>
      </c>
      <c r="L881" s="1"/>
      <c r="M881" s="1">
        <f>ROUND(F881*(G881+H881),2)</f>
        <v>0</v>
      </c>
      <c r="N881" s="1">
        <v>0</v>
      </c>
      <c r="O881" s="1"/>
      <c r="P881" s="167">
        <f>ROUND(F881*(R881),3)</f>
        <v>0.249</v>
      </c>
      <c r="Q881" s="175"/>
      <c r="R881" s="175">
        <v>4.4376799999999998E-4</v>
      </c>
      <c r="S881" s="167">
        <f>ROUND(F881*(X881),3)</f>
        <v>0</v>
      </c>
      <c r="X881">
        <v>0</v>
      </c>
      <c r="Z881">
        <v>0</v>
      </c>
    </row>
    <row r="882" spans="1:26" x14ac:dyDescent="0.25">
      <c r="A882" s="168"/>
      <c r="B882" s="168"/>
      <c r="C882" s="172"/>
      <c r="D882" s="172" t="s">
        <v>946</v>
      </c>
      <c r="E882" s="168"/>
      <c r="F882" s="169">
        <v>277.13069999999999</v>
      </c>
      <c r="G882" s="168"/>
      <c r="H882" s="168"/>
      <c r="I882" s="168"/>
      <c r="J882" s="168"/>
      <c r="K882" s="1"/>
      <c r="L882" s="1"/>
      <c r="M882" s="1"/>
      <c r="N882" s="1"/>
      <c r="O882" s="1"/>
      <c r="P882" s="1"/>
      <c r="S882" s="1"/>
    </row>
    <row r="883" spans="1:26" x14ac:dyDescent="0.25">
      <c r="A883" s="168"/>
      <c r="B883" s="168"/>
      <c r="C883" s="172"/>
      <c r="D883" s="172" t="s">
        <v>947</v>
      </c>
      <c r="E883" s="168"/>
      <c r="F883" s="169">
        <v>242.82960000000003</v>
      </c>
      <c r="G883" s="168"/>
      <c r="H883" s="168"/>
      <c r="I883" s="168"/>
      <c r="J883" s="168"/>
      <c r="K883" s="1"/>
      <c r="L883" s="1"/>
      <c r="M883" s="1"/>
      <c r="N883" s="1"/>
      <c r="O883" s="1"/>
      <c r="P883" s="1"/>
      <c r="S883" s="1"/>
    </row>
    <row r="884" spans="1:26" x14ac:dyDescent="0.25">
      <c r="A884" s="168"/>
      <c r="B884" s="168"/>
      <c r="C884" s="172"/>
      <c r="D884" s="172" t="s">
        <v>948</v>
      </c>
      <c r="E884" s="168"/>
      <c r="F884" s="169">
        <v>40.6</v>
      </c>
      <c r="G884" s="168"/>
      <c r="H884" s="168"/>
      <c r="I884" s="168"/>
      <c r="J884" s="168"/>
      <c r="K884" s="1"/>
      <c r="L884" s="1"/>
      <c r="M884" s="1"/>
      <c r="N884" s="1"/>
      <c r="O884" s="1"/>
      <c r="P884" s="1"/>
      <c r="S884" s="1"/>
    </row>
    <row r="885" spans="1:26" x14ac:dyDescent="0.25">
      <c r="A885" s="156"/>
      <c r="B885" s="156"/>
      <c r="C885" s="156"/>
      <c r="D885" s="174" t="s">
        <v>89</v>
      </c>
      <c r="E885" s="156"/>
      <c r="F885" s="156"/>
      <c r="G885" s="159">
        <f>ROUND((SUM(L877:L884))/1,2)</f>
        <v>0</v>
      </c>
      <c r="H885" s="159">
        <f>ROUND((SUM(M877:M884))/1,2)</f>
        <v>0</v>
      </c>
      <c r="I885" s="159">
        <f>ROUND((SUM(I877:I884))/1,2)</f>
        <v>0</v>
      </c>
      <c r="J885" s="156"/>
      <c r="K885" s="156"/>
      <c r="L885" s="156">
        <f>ROUND((SUM(L877:L884))/1,2)</f>
        <v>0</v>
      </c>
      <c r="M885" s="156">
        <f>ROUND((SUM(M877:M884))/1,2)</f>
        <v>0</v>
      </c>
      <c r="N885" s="156"/>
      <c r="O885" s="156"/>
      <c r="P885" s="176">
        <f>ROUND((SUM(P877:P884))/1,2)</f>
        <v>0.28999999999999998</v>
      </c>
      <c r="Q885" s="153"/>
      <c r="R885" s="153"/>
      <c r="S885" s="176">
        <f>ROUND((SUM(S877:S884))/1,2)</f>
        <v>0</v>
      </c>
      <c r="T885" s="153"/>
      <c r="U885" s="153"/>
      <c r="V885" s="153"/>
      <c r="W885" s="153"/>
      <c r="X885" s="153"/>
      <c r="Y885" s="153"/>
      <c r="Z885" s="153"/>
    </row>
    <row r="886" spans="1:26" x14ac:dyDescent="0.25">
      <c r="A886" s="1"/>
      <c r="B886" s="1"/>
      <c r="C886" s="1"/>
      <c r="D886" s="199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S886" s="1"/>
    </row>
    <row r="887" spans="1:26" x14ac:dyDescent="0.25">
      <c r="A887" s="156"/>
      <c r="B887" s="156"/>
      <c r="C887" s="156"/>
      <c r="D887" s="174" t="s">
        <v>90</v>
      </c>
      <c r="E887" s="156"/>
      <c r="F887" s="156"/>
      <c r="G887" s="156"/>
      <c r="H887" s="156"/>
      <c r="I887" s="156"/>
      <c r="J887" s="156"/>
      <c r="K887" s="156"/>
      <c r="L887" s="156"/>
      <c r="M887" s="156"/>
      <c r="N887" s="156"/>
      <c r="O887" s="156"/>
      <c r="P887" s="156"/>
      <c r="Q887" s="153"/>
      <c r="R887" s="153"/>
      <c r="S887" s="156"/>
      <c r="T887" s="153"/>
      <c r="U887" s="153"/>
      <c r="V887" s="153"/>
      <c r="W887" s="153"/>
      <c r="X887" s="153"/>
      <c r="Y887" s="153"/>
      <c r="Z887" s="153"/>
    </row>
    <row r="888" spans="1:26" ht="24.95" customHeight="1" x14ac:dyDescent="0.25">
      <c r="A888" s="171">
        <v>198</v>
      </c>
      <c r="B888" s="168" t="s">
        <v>949</v>
      </c>
      <c r="C888" s="173" t="s">
        <v>950</v>
      </c>
      <c r="D888" s="172" t="s">
        <v>951</v>
      </c>
      <c r="E888" s="168" t="s">
        <v>164</v>
      </c>
      <c r="F888" s="169">
        <v>538.61800000000005</v>
      </c>
      <c r="G888" s="170"/>
      <c r="H888" s="168"/>
      <c r="I888" s="170">
        <f>ROUND(F888*(G888+H888),2)</f>
        <v>0</v>
      </c>
      <c r="J888" s="168">
        <f>ROUND(F888*(N888),2)</f>
        <v>0</v>
      </c>
      <c r="K888" s="1">
        <f>ROUND(F888*(O888),2)</f>
        <v>0</v>
      </c>
      <c r="L888" s="1"/>
      <c r="M888" s="1">
        <f>ROUND(F888*(G888+H888),2)</f>
        <v>0</v>
      </c>
      <c r="N888" s="1">
        <v>0</v>
      </c>
      <c r="O888" s="1"/>
      <c r="P888" s="167">
        <f>ROUND(F888*(R888),3)</f>
        <v>9.2999999999999999E-2</v>
      </c>
      <c r="Q888" s="175"/>
      <c r="R888" s="175">
        <v>1.7205000000000001E-4</v>
      </c>
      <c r="S888" s="167">
        <f>ROUND(F888*(X888),3)</f>
        <v>0</v>
      </c>
      <c r="X888">
        <v>0</v>
      </c>
      <c r="Z888">
        <v>0</v>
      </c>
    </row>
    <row r="889" spans="1:26" ht="12" customHeight="1" x14ac:dyDescent="0.25">
      <c r="A889" s="168"/>
      <c r="B889" s="168"/>
      <c r="C889" s="172"/>
      <c r="D889" s="172" t="s">
        <v>952</v>
      </c>
      <c r="E889" s="168"/>
      <c r="F889" s="168"/>
      <c r="G889" s="168"/>
      <c r="H889" s="168"/>
      <c r="I889" s="168"/>
      <c r="J889" s="168"/>
      <c r="K889" s="1"/>
      <c r="L889" s="1"/>
      <c r="M889" s="1"/>
      <c r="N889" s="1"/>
      <c r="O889" s="1"/>
      <c r="P889" s="1"/>
      <c r="S889" s="1"/>
    </row>
    <row r="890" spans="1:26" x14ac:dyDescent="0.25">
      <c r="A890" s="168"/>
      <c r="B890" s="168"/>
      <c r="C890" s="168"/>
      <c r="D890" s="198">
        <v>382958</v>
      </c>
      <c r="E890" s="168"/>
      <c r="F890" s="169">
        <v>382.95800000000003</v>
      </c>
      <c r="G890" s="168"/>
      <c r="H890" s="168"/>
      <c r="I890" s="168"/>
      <c r="J890" s="168"/>
      <c r="K890" s="1"/>
      <c r="L890" s="1"/>
      <c r="M890" s="1"/>
      <c r="N890" s="1"/>
      <c r="O890" s="1"/>
      <c r="P890" s="1"/>
      <c r="S890" s="1"/>
    </row>
    <row r="891" spans="1:26" ht="12" customHeight="1" x14ac:dyDescent="0.25">
      <c r="A891" s="168"/>
      <c r="B891" s="168"/>
      <c r="C891" s="172"/>
      <c r="D891" s="172" t="s">
        <v>953</v>
      </c>
      <c r="E891" s="168"/>
      <c r="F891" s="168"/>
      <c r="G891" s="168"/>
      <c r="H891" s="168"/>
      <c r="I891" s="168"/>
      <c r="J891" s="168"/>
      <c r="K891" s="1"/>
      <c r="L891" s="1"/>
      <c r="M891" s="1"/>
      <c r="N891" s="1"/>
      <c r="O891" s="1"/>
      <c r="P891" s="1"/>
      <c r="S891" s="1"/>
    </row>
    <row r="892" spans="1:26" x14ac:dyDescent="0.25">
      <c r="A892" s="168"/>
      <c r="B892" s="168"/>
      <c r="C892" s="168"/>
      <c r="D892" s="172" t="s">
        <v>954</v>
      </c>
      <c r="E892" s="168"/>
      <c r="F892" s="169">
        <v>155.66</v>
      </c>
      <c r="G892" s="168"/>
      <c r="H892" s="168"/>
      <c r="I892" s="168"/>
      <c r="J892" s="168"/>
      <c r="K892" s="1"/>
      <c r="L892" s="1"/>
      <c r="M892" s="1"/>
      <c r="N892" s="1"/>
      <c r="O892" s="1"/>
      <c r="P892" s="1"/>
      <c r="S892" s="1"/>
    </row>
    <row r="893" spans="1:26" ht="24.95" customHeight="1" x14ac:dyDescent="0.25">
      <c r="A893" s="171">
        <v>199</v>
      </c>
      <c r="B893" s="168" t="s">
        <v>949</v>
      </c>
      <c r="C893" s="173" t="s">
        <v>955</v>
      </c>
      <c r="D893" s="172" t="s">
        <v>956</v>
      </c>
      <c r="E893" s="168" t="s">
        <v>164</v>
      </c>
      <c r="F893" s="169">
        <v>1077.2360000000001</v>
      </c>
      <c r="G893" s="170"/>
      <c r="H893" s="168"/>
      <c r="I893" s="170">
        <f>ROUND(F893*(G893+H893),2)</f>
        <v>0</v>
      </c>
      <c r="J893" s="168">
        <f>ROUND(F893*(N893),2)</f>
        <v>0</v>
      </c>
      <c r="K893" s="1">
        <f>ROUND(F893*(O893),2)</f>
        <v>0</v>
      </c>
      <c r="L893" s="1"/>
      <c r="M893" s="1">
        <f>ROUND(F893*(G893+H893),2)</f>
        <v>0</v>
      </c>
      <c r="N893" s="1">
        <v>0</v>
      </c>
      <c r="O893" s="1"/>
      <c r="P893" s="167">
        <f>ROUND(F893*(R893),3)</f>
        <v>0.129</v>
      </c>
      <c r="Q893" s="175"/>
      <c r="R893" s="175">
        <v>1.1964999999999999E-4</v>
      </c>
      <c r="S893" s="167">
        <f>ROUND(F893*(X893),3)</f>
        <v>0</v>
      </c>
      <c r="X893">
        <v>0</v>
      </c>
      <c r="Z893">
        <v>0</v>
      </c>
    </row>
    <row r="894" spans="1:26" ht="12" customHeight="1" x14ac:dyDescent="0.25">
      <c r="A894" s="168"/>
      <c r="B894" s="168"/>
      <c r="C894" s="172"/>
      <c r="D894" s="172" t="s">
        <v>957</v>
      </c>
      <c r="E894" s="168"/>
      <c r="F894" s="168"/>
      <c r="G894" s="168"/>
      <c r="H894" s="168"/>
      <c r="I894" s="168"/>
      <c r="J894" s="168"/>
      <c r="K894" s="1"/>
      <c r="L894" s="1"/>
      <c r="M894" s="1"/>
      <c r="N894" s="1"/>
      <c r="O894" s="1"/>
      <c r="P894" s="1"/>
      <c r="S894" s="1"/>
    </row>
    <row r="895" spans="1:26" x14ac:dyDescent="0.25">
      <c r="A895" s="168"/>
      <c r="B895" s="168"/>
      <c r="C895" s="168"/>
      <c r="D895" s="172" t="s">
        <v>958</v>
      </c>
      <c r="E895" s="168"/>
      <c r="F895" s="169">
        <v>1077.2360000000001</v>
      </c>
      <c r="G895" s="168"/>
      <c r="H895" s="168"/>
      <c r="I895" s="168"/>
      <c r="J895" s="168"/>
      <c r="K895" s="1"/>
      <c r="L895" s="1"/>
      <c r="M895" s="1"/>
      <c r="N895" s="1"/>
      <c r="O895" s="1"/>
      <c r="P895" s="1"/>
      <c r="S895" s="1"/>
    </row>
    <row r="896" spans="1:26" ht="24.95" customHeight="1" x14ac:dyDescent="0.25">
      <c r="A896" s="171">
        <v>200</v>
      </c>
      <c r="B896" s="168" t="s">
        <v>592</v>
      </c>
      <c r="C896" s="173" t="s">
        <v>959</v>
      </c>
      <c r="D896" s="172" t="s">
        <v>960</v>
      </c>
      <c r="E896" s="168" t="s">
        <v>869</v>
      </c>
      <c r="F896" s="169">
        <v>168.85674299999999</v>
      </c>
      <c r="G896" s="170"/>
      <c r="H896" s="168"/>
      <c r="I896" s="170">
        <f>ROUND(F896*(G896+H896),2)</f>
        <v>0</v>
      </c>
      <c r="J896" s="168">
        <f>ROUND(F896*(N896),2)</f>
        <v>0</v>
      </c>
      <c r="K896" s="1">
        <f>ROUND(F896*(O896),2)</f>
        <v>0</v>
      </c>
      <c r="L896" s="1"/>
      <c r="M896" s="1">
        <f>ROUND(F896*(G896+H896),2)</f>
        <v>0</v>
      </c>
      <c r="N896" s="1">
        <v>0</v>
      </c>
      <c r="O896" s="1"/>
      <c r="P896" s="167">
        <f>ROUND(F896*(R896),3)</f>
        <v>0.16900000000000001</v>
      </c>
      <c r="Q896" s="175"/>
      <c r="R896" s="175">
        <v>1E-3</v>
      </c>
      <c r="S896" s="167">
        <f>ROUND(F896*(X896),3)</f>
        <v>0</v>
      </c>
      <c r="X896">
        <v>0</v>
      </c>
      <c r="Z896">
        <v>0</v>
      </c>
    </row>
    <row r="897" spans="1:26" ht="12" customHeight="1" x14ac:dyDescent="0.25">
      <c r="A897" s="168"/>
      <c r="B897" s="168"/>
      <c r="C897" s="172"/>
      <c r="D897" s="172" t="s">
        <v>961</v>
      </c>
      <c r="E897" s="168"/>
      <c r="F897" s="168"/>
      <c r="G897" s="168"/>
      <c r="H897" s="168"/>
      <c r="I897" s="168"/>
      <c r="J897" s="168"/>
      <c r="K897" s="1"/>
      <c r="L897" s="1"/>
      <c r="M897" s="1"/>
      <c r="N897" s="1"/>
      <c r="O897" s="1"/>
      <c r="P897" s="1"/>
      <c r="S897" s="1"/>
    </row>
    <row r="898" spans="1:26" x14ac:dyDescent="0.25">
      <c r="A898" s="168"/>
      <c r="B898" s="168"/>
      <c r="C898" s="168"/>
      <c r="D898" s="172" t="s">
        <v>962</v>
      </c>
      <c r="E898" s="168"/>
      <c r="F898" s="169">
        <v>168.85674299999999</v>
      </c>
      <c r="G898" s="168"/>
      <c r="H898" s="168"/>
      <c r="I898" s="168"/>
      <c r="J898" s="168"/>
      <c r="K898" s="1"/>
      <c r="L898" s="1"/>
      <c r="M898" s="1"/>
      <c r="N898" s="1"/>
      <c r="O898" s="1"/>
      <c r="P898" s="1"/>
      <c r="S898" s="1"/>
    </row>
    <row r="899" spans="1:26" x14ac:dyDescent="0.25">
      <c r="A899" s="156"/>
      <c r="B899" s="156"/>
      <c r="C899" s="156"/>
      <c r="D899" s="174" t="s">
        <v>90</v>
      </c>
      <c r="E899" s="156"/>
      <c r="F899" s="156"/>
      <c r="G899" s="159">
        <f>ROUND((SUM(L887:L898))/1,2)</f>
        <v>0</v>
      </c>
      <c r="H899" s="159">
        <f>ROUND((SUM(M887:M898))/1,2)</f>
        <v>0</v>
      </c>
      <c r="I899" s="159">
        <f>ROUND((SUM(I887:I898))/1,2)</f>
        <v>0</v>
      </c>
      <c r="J899" s="156"/>
      <c r="K899" s="156"/>
      <c r="L899" s="156">
        <f>ROUND((SUM(L887:L898))/1,2)</f>
        <v>0</v>
      </c>
      <c r="M899" s="156">
        <f>ROUND((SUM(M887:M898))/1,2)</f>
        <v>0</v>
      </c>
      <c r="N899" s="156"/>
      <c r="O899" s="156"/>
      <c r="P899" s="176">
        <f>ROUND((SUM(P887:P898))/1,2)</f>
        <v>0.39</v>
      </c>
      <c r="Q899" s="153"/>
      <c r="R899" s="153"/>
      <c r="S899" s="176">
        <f>ROUND((SUM(S887:S898))/1,2)</f>
        <v>0</v>
      </c>
      <c r="T899" s="153"/>
      <c r="U899" s="153"/>
      <c r="V899" s="153"/>
      <c r="W899" s="153"/>
      <c r="X899" s="153"/>
      <c r="Y899" s="153"/>
      <c r="Z899" s="153"/>
    </row>
    <row r="900" spans="1:26" x14ac:dyDescent="0.25">
      <c r="A900" s="1"/>
      <c r="B900" s="1"/>
      <c r="C900" s="1"/>
      <c r="D900" s="199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S900" s="1"/>
    </row>
    <row r="901" spans="1:26" x14ac:dyDescent="0.25">
      <c r="A901" s="156"/>
      <c r="B901" s="156"/>
      <c r="C901" s="156"/>
      <c r="D901" s="200" t="s">
        <v>72</v>
      </c>
      <c r="E901" s="156"/>
      <c r="F901" s="156"/>
      <c r="G901" s="159">
        <f>ROUND((SUM(L503:L900))/2,2)</f>
        <v>0</v>
      </c>
      <c r="H901" s="159">
        <f>ROUND((SUM(M503:M900))/2,2)</f>
        <v>0</v>
      </c>
      <c r="I901" s="159">
        <f>ROUND((SUM(I503:I900))/2,2)</f>
        <v>0</v>
      </c>
      <c r="J901" s="157"/>
      <c r="K901" s="156"/>
      <c r="L901" s="157">
        <f>ROUND((SUM(L503:L900))/2,2)</f>
        <v>0</v>
      </c>
      <c r="M901" s="157">
        <f>ROUND((SUM(M503:M900))/2,2)</f>
        <v>0</v>
      </c>
      <c r="N901" s="156"/>
      <c r="O901" s="156"/>
      <c r="P901" s="176">
        <f>ROUND((SUM(P503:P900))/2,2)</f>
        <v>36.71</v>
      </c>
      <c r="S901" s="176">
        <f>ROUND((SUM(S503:S900))/2,2)</f>
        <v>0</v>
      </c>
    </row>
    <row r="902" spans="1:26" x14ac:dyDescent="0.25">
      <c r="A902" s="1"/>
      <c r="B902" s="1"/>
      <c r="C902" s="1"/>
      <c r="D902" s="199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S902" s="1"/>
    </row>
    <row r="903" spans="1:26" x14ac:dyDescent="0.25">
      <c r="A903" s="156"/>
      <c r="B903" s="156"/>
      <c r="C903" s="156"/>
      <c r="D903" s="200" t="s">
        <v>91</v>
      </c>
      <c r="E903" s="156"/>
      <c r="F903" s="156"/>
      <c r="G903" s="156"/>
      <c r="H903" s="156"/>
      <c r="I903" s="156"/>
      <c r="J903" s="156"/>
      <c r="K903" s="156"/>
      <c r="L903" s="156"/>
      <c r="M903" s="156"/>
      <c r="N903" s="156"/>
      <c r="O903" s="156"/>
      <c r="P903" s="156"/>
      <c r="Q903" s="153"/>
      <c r="R903" s="153"/>
      <c r="S903" s="156"/>
      <c r="T903" s="153"/>
      <c r="U903" s="153"/>
      <c r="V903" s="153"/>
      <c r="W903" s="153"/>
      <c r="X903" s="153"/>
      <c r="Y903" s="153"/>
      <c r="Z903" s="153"/>
    </row>
    <row r="904" spans="1:26" x14ac:dyDescent="0.25">
      <c r="A904" s="156"/>
      <c r="B904" s="156"/>
      <c r="C904" s="156"/>
      <c r="D904" s="174" t="s">
        <v>92</v>
      </c>
      <c r="E904" s="156"/>
      <c r="F904" s="156"/>
      <c r="G904" s="156"/>
      <c r="H904" s="156"/>
      <c r="I904" s="156"/>
      <c r="J904" s="156"/>
      <c r="K904" s="156"/>
      <c r="L904" s="156"/>
      <c r="M904" s="156"/>
      <c r="N904" s="156"/>
      <c r="O904" s="156"/>
      <c r="P904" s="156"/>
      <c r="Q904" s="153"/>
      <c r="R904" s="153"/>
      <c r="S904" s="156"/>
      <c r="T904" s="153"/>
      <c r="U904" s="153"/>
      <c r="V904" s="153"/>
      <c r="W904" s="153"/>
      <c r="X904" s="153"/>
      <c r="Y904" s="153"/>
      <c r="Z904" s="153"/>
    </row>
    <row r="905" spans="1:26" ht="24.95" customHeight="1" x14ac:dyDescent="0.25">
      <c r="A905" s="171">
        <v>201</v>
      </c>
      <c r="B905" s="168" t="s">
        <v>622</v>
      </c>
      <c r="C905" s="173" t="s">
        <v>963</v>
      </c>
      <c r="D905" s="172" t="s">
        <v>964</v>
      </c>
      <c r="E905" s="168" t="s">
        <v>277</v>
      </c>
      <c r="F905" s="169">
        <v>1</v>
      </c>
      <c r="G905" s="170"/>
      <c r="H905" s="168"/>
      <c r="I905" s="170">
        <f>ROUND(F905*(G905+H905),2)</f>
        <v>0</v>
      </c>
      <c r="J905" s="168">
        <f>ROUND(F905*(N905),2)</f>
        <v>0</v>
      </c>
      <c r="K905" s="1">
        <f>ROUND(F905*(O905),2)</f>
        <v>0</v>
      </c>
      <c r="L905" s="1"/>
      <c r="M905" s="1">
        <f>ROUND(F905*(G905+H905),2)</f>
        <v>0</v>
      </c>
      <c r="N905" s="1">
        <v>0</v>
      </c>
      <c r="O905" s="1"/>
      <c r="P905" s="167">
        <f>ROUND(F905*(R905),3)</f>
        <v>0</v>
      </c>
      <c r="Q905" s="175"/>
      <c r="R905" s="175">
        <v>0</v>
      </c>
      <c r="S905" s="167">
        <f>ROUND(F905*(X905),3)</f>
        <v>0</v>
      </c>
      <c r="X905">
        <v>0</v>
      </c>
      <c r="Z905">
        <v>0</v>
      </c>
    </row>
    <row r="906" spans="1:26" ht="24.95" customHeight="1" x14ac:dyDescent="0.25">
      <c r="A906" s="171">
        <v>202</v>
      </c>
      <c r="B906" s="168" t="s">
        <v>622</v>
      </c>
      <c r="C906" s="173" t="s">
        <v>965</v>
      </c>
      <c r="D906" s="172" t="s">
        <v>966</v>
      </c>
      <c r="E906" s="168" t="s">
        <v>277</v>
      </c>
      <c r="F906" s="169">
        <v>1</v>
      </c>
      <c r="G906" s="170"/>
      <c r="H906" s="168"/>
      <c r="I906" s="170">
        <f>ROUND(F906*(G906+H906),2)</f>
        <v>0</v>
      </c>
      <c r="J906" s="168">
        <f>ROUND(F906*(N906),2)</f>
        <v>0</v>
      </c>
      <c r="K906" s="1">
        <f>ROUND(F906*(O906),2)</f>
        <v>0</v>
      </c>
      <c r="L906" s="1"/>
      <c r="M906" s="1">
        <f>ROUND(F906*(G906+H906),2)</f>
        <v>0</v>
      </c>
      <c r="N906" s="1">
        <v>0</v>
      </c>
      <c r="O906" s="1"/>
      <c r="P906" s="167">
        <f>ROUND(F906*(R906),3)</f>
        <v>0</v>
      </c>
      <c r="Q906" s="175"/>
      <c r="R906" s="175">
        <v>0</v>
      </c>
      <c r="S906" s="167">
        <f>ROUND(F906*(X906),3)</f>
        <v>0</v>
      </c>
      <c r="X906">
        <v>0</v>
      </c>
      <c r="Z906">
        <v>0</v>
      </c>
    </row>
    <row r="907" spans="1:26" x14ac:dyDescent="0.25">
      <c r="A907" s="156"/>
      <c r="B907" s="156"/>
      <c r="C907" s="156"/>
      <c r="D907" s="174" t="s">
        <v>92</v>
      </c>
      <c r="E907" s="156"/>
      <c r="F907" s="156"/>
      <c r="G907" s="159">
        <f>ROUND((SUM(L904:L906))/1,2)</f>
        <v>0</v>
      </c>
      <c r="H907" s="159">
        <f>ROUND((SUM(M904:M906))/1,2)</f>
        <v>0</v>
      </c>
      <c r="I907" s="159">
        <f>ROUND((SUM(I904:I906))/1,2)</f>
        <v>0</v>
      </c>
      <c r="J907" s="156"/>
      <c r="K907" s="156"/>
      <c r="L907" s="156">
        <f>ROUND((SUM(L904:L906))/1,2)</f>
        <v>0</v>
      </c>
      <c r="M907" s="156">
        <f>ROUND((SUM(M904:M906))/1,2)</f>
        <v>0</v>
      </c>
      <c r="N907" s="156"/>
      <c r="O907" s="156"/>
      <c r="P907" s="176">
        <f>ROUND((SUM(P904:P906))/1,2)</f>
        <v>0</v>
      </c>
      <c r="S907" s="167">
        <f>ROUND((SUM(S904:S906))/1,2)</f>
        <v>0</v>
      </c>
    </row>
    <row r="908" spans="1:26" x14ac:dyDescent="0.25">
      <c r="A908" s="1"/>
      <c r="B908" s="1"/>
      <c r="C908" s="1"/>
      <c r="D908" s="199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S908" s="1"/>
    </row>
    <row r="909" spans="1:26" x14ac:dyDescent="0.25">
      <c r="A909" s="156"/>
      <c r="B909" s="156"/>
      <c r="C909" s="156"/>
      <c r="D909" s="200" t="s">
        <v>91</v>
      </c>
      <c r="E909" s="156"/>
      <c r="F909" s="156"/>
      <c r="G909" s="159">
        <f>ROUND((SUM(L903:L908))/2,2)</f>
        <v>0</v>
      </c>
      <c r="H909" s="159">
        <f>ROUND((SUM(M903:M908))/2,2)</f>
        <v>0</v>
      </c>
      <c r="I909" s="159">
        <f>ROUND((SUM(I903:I908))/2,2)</f>
        <v>0</v>
      </c>
      <c r="J909" s="156"/>
      <c r="K909" s="156"/>
      <c r="L909" s="156">
        <f>ROUND((SUM(L903:L908))/2,2)</f>
        <v>0</v>
      </c>
      <c r="M909" s="156">
        <f>ROUND((SUM(M903:M908))/2,2)</f>
        <v>0</v>
      </c>
      <c r="N909" s="156"/>
      <c r="O909" s="156"/>
      <c r="P909" s="176">
        <f>ROUND((SUM(P903:P908))/2,2)</f>
        <v>0</v>
      </c>
      <c r="S909" s="176">
        <f>ROUND((SUM(S903:S908))/2,2)</f>
        <v>0</v>
      </c>
    </row>
    <row r="910" spans="1:26" x14ac:dyDescent="0.25">
      <c r="A910" s="181" t="s">
        <v>12</v>
      </c>
      <c r="B910" s="178"/>
      <c r="C910" s="178"/>
      <c r="D910" s="201"/>
      <c r="E910" s="178"/>
      <c r="F910" s="178" t="s">
        <v>93</v>
      </c>
      <c r="G910" s="179">
        <f>ROUND((SUM(L9:L909))/3,2)</f>
        <v>0</v>
      </c>
      <c r="H910" s="179">
        <f>ROUND((SUM(M9:M909))/3,2)</f>
        <v>0</v>
      </c>
      <c r="I910" s="179">
        <f>ROUND((SUM(I9:I909))/3,2)</f>
        <v>0</v>
      </c>
      <c r="J910" s="178"/>
      <c r="K910" s="178">
        <f>ROUND((SUM(K9:K909)),2)</f>
        <v>0</v>
      </c>
      <c r="L910" s="178">
        <f>ROUND((SUM(L9:L909))/3,2)</f>
        <v>0</v>
      </c>
      <c r="M910" s="178">
        <f>ROUND((SUM(M9:M909))/3,2)</f>
        <v>0</v>
      </c>
      <c r="N910" s="178"/>
      <c r="O910" s="178"/>
      <c r="P910" s="180">
        <f>ROUND((SUM(P9:P909))/3,2)</f>
        <v>579.83000000000004</v>
      </c>
      <c r="S910" s="180">
        <f>ROUND((SUM(S9:S909))/3,2)</f>
        <v>0</v>
      </c>
      <c r="Z910">
        <f>(SUM(Z9:Z909))</f>
        <v>0</v>
      </c>
    </row>
  </sheetData>
  <printOptions horizontalCentered="1" gridLines="1"/>
  <pageMargins left="0" right="0" top="0.55118110236220474" bottom="0.55118110236220474" header="0.31496062992125984" footer="0.31496062992125984"/>
  <pageSetup paperSize="9" scale="85" orientation="portrait" horizontalDpi="4294967293" verticalDpi="4294967293" r:id="rId1"/>
  <headerFooter>
    <oddHeader>&amp;C&amp;B&amp; Rozpočet Rodinný dom, Limbach, par.č.1178_289, 1178_160 / SO01 Rodinný dom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Rekapitulácia</vt:lpstr>
      <vt:lpstr>SO 6959</vt:lpstr>
      <vt:lpstr>'Rekap 6959'!Názvy_tlače</vt:lpstr>
      <vt:lpstr>'SO 6959'!Názvy_tlače</vt:lpstr>
      <vt:lpstr>'SO 6959'!Oblasť_tlače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stavebný cenár</dc:creator>
  <cp:lastModifiedBy>stavebný cenár</cp:lastModifiedBy>
  <cp:lastPrinted>2016-10-27T15:35:23Z</cp:lastPrinted>
  <dcterms:created xsi:type="dcterms:W3CDTF">2016-10-27T15:25:27Z</dcterms:created>
  <dcterms:modified xsi:type="dcterms:W3CDTF">2016-10-27T15:35:28Z</dcterms:modified>
</cp:coreProperties>
</file>